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\Home\srule\My Documents\school things\MTH 244\lessons\12single mean CI\"/>
    </mc:Choice>
  </mc:AlternateContent>
  <bookViews>
    <workbookView xWindow="0" yWindow="0" windowWidth="24000" windowHeight="9600"/>
  </bookViews>
  <sheets>
    <sheet name="Our Bocce Measurements" sheetId="1" r:id="rId1"/>
    <sheet name="Nonparametric Approach!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D30" i="2"/>
  <c r="E28" i="2"/>
  <c r="E27" i="2"/>
  <c r="V39" i="2"/>
  <c r="P33" i="2"/>
  <c r="Y42" i="2"/>
  <c r="W20" i="2"/>
  <c r="W40" i="2" s="1"/>
  <c r="H5" i="2"/>
  <c r="H25" i="2" s="1"/>
  <c r="I5" i="2"/>
  <c r="I25" i="2" s="1"/>
  <c r="J5" i="2"/>
  <c r="J25" i="2" s="1"/>
  <c r="K5" i="2"/>
  <c r="K25" i="2" s="1"/>
  <c r="L5" i="2"/>
  <c r="L25" i="2" s="1"/>
  <c r="M5" i="2"/>
  <c r="M25" i="2" s="1"/>
  <c r="N5" i="2"/>
  <c r="O5" i="2"/>
  <c r="O25" i="2" s="1"/>
  <c r="P5" i="2"/>
  <c r="P25" i="2" s="1"/>
  <c r="Q5" i="2"/>
  <c r="Q25" i="2" s="1"/>
  <c r="R5" i="2"/>
  <c r="R25" i="2" s="1"/>
  <c r="S5" i="2"/>
  <c r="S25" i="2" s="1"/>
  <c r="T5" i="2"/>
  <c r="T25" i="2" s="1"/>
  <c r="U5" i="2"/>
  <c r="U25" i="2" s="1"/>
  <c r="V5" i="2"/>
  <c r="W5" i="2"/>
  <c r="W25" i="2" s="1"/>
  <c r="X5" i="2"/>
  <c r="X25" i="2" s="1"/>
  <c r="Y5" i="2"/>
  <c r="Y25" i="2" s="1"/>
  <c r="I6" i="2"/>
  <c r="I26" i="2" s="1"/>
  <c r="J6" i="2"/>
  <c r="J26" i="2" s="1"/>
  <c r="K6" i="2"/>
  <c r="L6" i="2"/>
  <c r="L26" i="2" s="1"/>
  <c r="M6" i="2"/>
  <c r="M26" i="2" s="1"/>
  <c r="N6" i="2"/>
  <c r="N26" i="2" s="1"/>
  <c r="O6" i="2"/>
  <c r="O26" i="2" s="1"/>
  <c r="P6" i="2"/>
  <c r="P26" i="2" s="1"/>
  <c r="Q6" i="2"/>
  <c r="Q26" i="2" s="1"/>
  <c r="R6" i="2"/>
  <c r="R26" i="2" s="1"/>
  <c r="S6" i="2"/>
  <c r="T6" i="2"/>
  <c r="T26" i="2" s="1"/>
  <c r="U6" i="2"/>
  <c r="U26" i="2" s="1"/>
  <c r="V6" i="2"/>
  <c r="V26" i="2" s="1"/>
  <c r="W6" i="2"/>
  <c r="W26" i="2" s="1"/>
  <c r="X6" i="2"/>
  <c r="X26" i="2" s="1"/>
  <c r="Y6" i="2"/>
  <c r="Y26" i="2" s="1"/>
  <c r="J7" i="2"/>
  <c r="J27" i="2" s="1"/>
  <c r="K7" i="2"/>
  <c r="K27" i="2" s="1"/>
  <c r="L7" i="2"/>
  <c r="L27" i="2" s="1"/>
  <c r="M7" i="2"/>
  <c r="M27" i="2" s="1"/>
  <c r="N7" i="2"/>
  <c r="N27" i="2" s="1"/>
  <c r="O7" i="2"/>
  <c r="O27" i="2" s="1"/>
  <c r="P7" i="2"/>
  <c r="Q7" i="2"/>
  <c r="Q27" i="2" s="1"/>
  <c r="R7" i="2"/>
  <c r="R27" i="2" s="1"/>
  <c r="S7" i="2"/>
  <c r="S27" i="2" s="1"/>
  <c r="T7" i="2"/>
  <c r="T27" i="2" s="1"/>
  <c r="U7" i="2"/>
  <c r="U27" i="2" s="1"/>
  <c r="V7" i="2"/>
  <c r="V27" i="2" s="1"/>
  <c r="W7" i="2"/>
  <c r="W27" i="2" s="1"/>
  <c r="X7" i="2"/>
  <c r="Y7" i="2"/>
  <c r="Y27" i="2" s="1"/>
  <c r="K8" i="2"/>
  <c r="K28" i="2" s="1"/>
  <c r="L8" i="2"/>
  <c r="L28" i="2" s="1"/>
  <c r="M8" i="2"/>
  <c r="N8" i="2"/>
  <c r="N28" i="2" s="1"/>
  <c r="O8" i="2"/>
  <c r="O28" i="2" s="1"/>
  <c r="P8" i="2"/>
  <c r="P28" i="2" s="1"/>
  <c r="Q8" i="2"/>
  <c r="Q28" i="2" s="1"/>
  <c r="R8" i="2"/>
  <c r="R28" i="2" s="1"/>
  <c r="S8" i="2"/>
  <c r="S28" i="2" s="1"/>
  <c r="T8" i="2"/>
  <c r="T28" i="2" s="1"/>
  <c r="U8" i="2"/>
  <c r="V8" i="2"/>
  <c r="V28" i="2" s="1"/>
  <c r="W8" i="2"/>
  <c r="W28" i="2" s="1"/>
  <c r="X8" i="2"/>
  <c r="X28" i="2" s="1"/>
  <c r="Y8" i="2"/>
  <c r="Y28" i="2" s="1"/>
  <c r="L9" i="2"/>
  <c r="L29" i="2" s="1"/>
  <c r="M9" i="2"/>
  <c r="M29" i="2" s="1"/>
  <c r="N9" i="2"/>
  <c r="N29" i="2" s="1"/>
  <c r="O9" i="2"/>
  <c r="O29" i="2" s="1"/>
  <c r="P9" i="2"/>
  <c r="P29" i="2" s="1"/>
  <c r="Q9" i="2"/>
  <c r="Q29" i="2" s="1"/>
  <c r="R9" i="2"/>
  <c r="S9" i="2"/>
  <c r="S29" i="2" s="1"/>
  <c r="T9" i="2"/>
  <c r="T29" i="2" s="1"/>
  <c r="U9" i="2"/>
  <c r="U29" i="2" s="1"/>
  <c r="V9" i="2"/>
  <c r="V29" i="2" s="1"/>
  <c r="W9" i="2"/>
  <c r="W29" i="2" s="1"/>
  <c r="X9" i="2"/>
  <c r="X29" i="2" s="1"/>
  <c r="Y9" i="2"/>
  <c r="Y29" i="2" s="1"/>
  <c r="M10" i="2"/>
  <c r="M30" i="2" s="1"/>
  <c r="N10" i="2"/>
  <c r="N30" i="2" s="1"/>
  <c r="O10" i="2"/>
  <c r="P10" i="2"/>
  <c r="P30" i="2" s="1"/>
  <c r="Q10" i="2"/>
  <c r="Q30" i="2" s="1"/>
  <c r="R10" i="2"/>
  <c r="R30" i="2" s="1"/>
  <c r="S10" i="2"/>
  <c r="S30" i="2" s="1"/>
  <c r="T10" i="2"/>
  <c r="T30" i="2" s="1"/>
  <c r="U10" i="2"/>
  <c r="U30" i="2" s="1"/>
  <c r="V10" i="2"/>
  <c r="V30" i="2" s="1"/>
  <c r="W10" i="2"/>
  <c r="X10" i="2"/>
  <c r="X30" i="2" s="1"/>
  <c r="Y10" i="2"/>
  <c r="Y30" i="2" s="1"/>
  <c r="N11" i="2"/>
  <c r="N31" i="2" s="1"/>
  <c r="O11" i="2"/>
  <c r="O31" i="2" s="1"/>
  <c r="P11" i="2"/>
  <c r="P31" i="2" s="1"/>
  <c r="Q11" i="2"/>
  <c r="Q31" i="2" s="1"/>
  <c r="R11" i="2"/>
  <c r="R31" i="2" s="1"/>
  <c r="S11" i="2"/>
  <c r="S31" i="2" s="1"/>
  <c r="T11" i="2"/>
  <c r="T31" i="2" s="1"/>
  <c r="U11" i="2"/>
  <c r="U31" i="2" s="1"/>
  <c r="V11" i="2"/>
  <c r="V31" i="2" s="1"/>
  <c r="W11" i="2"/>
  <c r="W31" i="2" s="1"/>
  <c r="X11" i="2"/>
  <c r="X31" i="2" s="1"/>
  <c r="Y11" i="2"/>
  <c r="Y31" i="2" s="1"/>
  <c r="O12" i="2"/>
  <c r="O32" i="2" s="1"/>
  <c r="P12" i="2"/>
  <c r="P32" i="2" s="1"/>
  <c r="Q12" i="2"/>
  <c r="Q32" i="2" s="1"/>
  <c r="R12" i="2"/>
  <c r="R32" i="2" s="1"/>
  <c r="S12" i="2"/>
  <c r="S32" i="2" s="1"/>
  <c r="T12" i="2"/>
  <c r="T32" i="2" s="1"/>
  <c r="U12" i="2"/>
  <c r="U32" i="2" s="1"/>
  <c r="V12" i="2"/>
  <c r="V32" i="2" s="1"/>
  <c r="W12" i="2"/>
  <c r="W32" i="2" s="1"/>
  <c r="X12" i="2"/>
  <c r="X32" i="2" s="1"/>
  <c r="Y12" i="2"/>
  <c r="Y32" i="2" s="1"/>
  <c r="P13" i="2"/>
  <c r="Q13" i="2"/>
  <c r="Q33" i="2" s="1"/>
  <c r="R13" i="2"/>
  <c r="R33" i="2" s="1"/>
  <c r="S13" i="2"/>
  <c r="S33" i="2" s="1"/>
  <c r="T13" i="2"/>
  <c r="T33" i="2" s="1"/>
  <c r="U13" i="2"/>
  <c r="U33" i="2" s="1"/>
  <c r="V13" i="2"/>
  <c r="W13" i="2"/>
  <c r="W33" i="2" s="1"/>
  <c r="X13" i="2"/>
  <c r="X33" i="2" s="1"/>
  <c r="Y13" i="2"/>
  <c r="Y33" i="2" s="1"/>
  <c r="Q14" i="2"/>
  <c r="Q34" i="2" s="1"/>
  <c r="R14" i="2"/>
  <c r="R34" i="2" s="1"/>
  <c r="S14" i="2"/>
  <c r="T14" i="2"/>
  <c r="T34" i="2" s="1"/>
  <c r="U14" i="2"/>
  <c r="U34" i="2" s="1"/>
  <c r="V14" i="2"/>
  <c r="V34" i="2" s="1"/>
  <c r="W14" i="2"/>
  <c r="W34" i="2" s="1"/>
  <c r="X14" i="2"/>
  <c r="X34" i="2" s="1"/>
  <c r="Y14" i="2"/>
  <c r="Y34" i="2" s="1"/>
  <c r="R15" i="2"/>
  <c r="R35" i="2" s="1"/>
  <c r="S15" i="2"/>
  <c r="S35" i="2" s="1"/>
  <c r="T15" i="2"/>
  <c r="T35" i="2" s="1"/>
  <c r="U15" i="2"/>
  <c r="U35" i="2" s="1"/>
  <c r="V15" i="2"/>
  <c r="V35" i="2" s="1"/>
  <c r="W15" i="2"/>
  <c r="W35" i="2" s="1"/>
  <c r="X15" i="2"/>
  <c r="Y15" i="2"/>
  <c r="Y35" i="2" s="1"/>
  <c r="S16" i="2"/>
  <c r="S36" i="2" s="1"/>
  <c r="T16" i="2"/>
  <c r="T36" i="2" s="1"/>
  <c r="U16" i="2"/>
  <c r="V16" i="2"/>
  <c r="V36" i="2" s="1"/>
  <c r="W16" i="2"/>
  <c r="W36" i="2" s="1"/>
  <c r="X16" i="2"/>
  <c r="X36" i="2" s="1"/>
  <c r="Y16" i="2"/>
  <c r="Y36" i="2" s="1"/>
  <c r="T17" i="2"/>
  <c r="T37" i="2" s="1"/>
  <c r="U17" i="2"/>
  <c r="U37" i="2" s="1"/>
  <c r="V17" i="2"/>
  <c r="V37" i="2" s="1"/>
  <c r="W17" i="2"/>
  <c r="W37" i="2" s="1"/>
  <c r="X17" i="2"/>
  <c r="X37" i="2" s="1"/>
  <c r="Y17" i="2"/>
  <c r="Y37" i="2" s="1"/>
  <c r="U18" i="2"/>
  <c r="U38" i="2" s="1"/>
  <c r="V18" i="2"/>
  <c r="V38" i="2" s="1"/>
  <c r="W18" i="2"/>
  <c r="X18" i="2"/>
  <c r="X38" i="2" s="1"/>
  <c r="Y18" i="2"/>
  <c r="Y38" i="2" s="1"/>
  <c r="V19" i="2"/>
  <c r="W19" i="2"/>
  <c r="W39" i="2" s="1"/>
  <c r="X19" i="2"/>
  <c r="X39" i="2" s="1"/>
  <c r="Y19" i="2"/>
  <c r="Y39" i="2" s="1"/>
  <c r="X20" i="2"/>
  <c r="X40" i="2" s="1"/>
  <c r="Y20" i="2"/>
  <c r="X21" i="2"/>
  <c r="X41" i="2" s="1"/>
  <c r="Y21" i="2"/>
  <c r="Y41" i="2" s="1"/>
  <c r="Y22" i="2"/>
  <c r="H4" i="2"/>
  <c r="I4" i="2"/>
  <c r="H24" i="2" s="1"/>
  <c r="J4" i="2"/>
  <c r="K4" i="2"/>
  <c r="L4" i="2"/>
  <c r="M4" i="2"/>
  <c r="N4" i="2"/>
  <c r="O4" i="2"/>
  <c r="P4" i="2"/>
  <c r="Q4" i="2"/>
  <c r="Q24" i="2" s="1"/>
  <c r="R4" i="2"/>
  <c r="S4" i="2"/>
  <c r="T4" i="2"/>
  <c r="U4" i="2"/>
  <c r="V4" i="2"/>
  <c r="W4" i="2"/>
  <c r="X4" i="2"/>
  <c r="Y4" i="2"/>
  <c r="Y24" i="2" s="1"/>
  <c r="G4" i="2"/>
  <c r="S34" i="2" l="1"/>
  <c r="O30" i="2"/>
  <c r="M28" i="2"/>
  <c r="N25" i="2"/>
  <c r="V33" i="2"/>
  <c r="U28" i="2"/>
  <c r="V25" i="2"/>
  <c r="W24" i="2"/>
  <c r="O24" i="2"/>
  <c r="X35" i="2"/>
  <c r="X27" i="2"/>
  <c r="V24" i="2"/>
  <c r="N24" i="2"/>
  <c r="U36" i="2"/>
  <c r="P27" i="2"/>
  <c r="U24" i="2"/>
  <c r="M24" i="2"/>
  <c r="K26" i="2"/>
  <c r="T24" i="2"/>
  <c r="L24" i="2"/>
  <c r="Y40" i="2"/>
  <c r="S26" i="2"/>
  <c r="S24" i="2"/>
  <c r="K24" i="2"/>
  <c r="W38" i="2"/>
  <c r="W30" i="2"/>
  <c r="R29" i="2"/>
  <c r="R24" i="2"/>
  <c r="J24" i="2"/>
  <c r="X24" i="2"/>
  <c r="P24" i="2"/>
  <c r="G24" i="2"/>
  <c r="I24" i="2"/>
</calcChain>
</file>

<file path=xl/sharedStrings.xml><?xml version="1.0" encoding="utf-8"?>
<sst xmlns="http://schemas.openxmlformats.org/spreadsheetml/2006/main" count="14" uniqueCount="14">
  <si>
    <t>Player</t>
  </si>
  <si>
    <t>Dominant Hand</t>
  </si>
  <si>
    <t>Nondominant Hand</t>
  </si>
  <si>
    <t>delta</t>
  </si>
  <si>
    <t>Dominant Hand Average</t>
  </si>
  <si>
    <t>Non Domonant Hand Average</t>
  </si>
  <si>
    <t>Walsh Medians!</t>
  </si>
  <si>
    <t>Confidence Multipliers!</t>
  </si>
  <si>
    <t>Confidence</t>
  </si>
  <si>
    <t>T - Critical Value</t>
  </si>
  <si>
    <t>Ranks of Walsh Medians!</t>
  </si>
  <si>
    <t>46th rank from bottom!</t>
  </si>
  <si>
    <t>46th rank from top!</t>
  </si>
  <si>
    <t>95% CI for mean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</si>
</sst>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402167</xdr:colOff>
      <xdr:row>1</xdr:row>
      <xdr:rowOff>179917</xdr:rowOff>
    </xdr:from>
    <xdr:to>
      <xdr:col>32</xdr:col>
      <xdr:colOff>127547</xdr:colOff>
      <xdr:row>27</xdr:row>
      <xdr:rowOff>42786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00" y="370417"/>
          <a:ext cx="4085714" cy="4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workbookViewId="0">
      <selection activeCell="L17" sqref="L17"/>
    </sheetView>
  </sheetViews>
  <sheetFormatPr defaultRowHeight="15" x14ac:dyDescent="0.25"/>
  <cols>
    <col min="1" max="1" width="9.140625" style="4"/>
    <col min="2" max="2" width="6.5703125" style="4" bestFit="1" customWidth="1"/>
    <col min="3" max="5" width="9.140625" style="4"/>
    <col min="6" max="6" width="2.85546875" style="4" customWidth="1"/>
    <col min="7" max="16384" width="9.140625" style="4"/>
  </cols>
  <sheetData>
    <row r="2" spans="2:9" x14ac:dyDescent="0.25">
      <c r="B2" s="7" t="s">
        <v>0</v>
      </c>
      <c r="C2" s="5" t="s">
        <v>1</v>
      </c>
      <c r="D2" s="5"/>
      <c r="E2" s="5"/>
      <c r="G2" s="5" t="s">
        <v>2</v>
      </c>
      <c r="H2" s="5"/>
      <c r="I2" s="5"/>
    </row>
    <row r="3" spans="2:9" x14ac:dyDescent="0.25">
      <c r="B3" s="6">
        <v>1</v>
      </c>
      <c r="C3" s="8">
        <v>92.7</v>
      </c>
      <c r="D3" s="8">
        <v>111.8</v>
      </c>
      <c r="E3" s="8">
        <v>260.39999999999998</v>
      </c>
      <c r="F3" s="6"/>
      <c r="G3" s="9">
        <v>111.8</v>
      </c>
      <c r="H3" s="9">
        <v>14</v>
      </c>
      <c r="I3" s="9">
        <v>100.3</v>
      </c>
    </row>
    <row r="4" spans="2:9" x14ac:dyDescent="0.25">
      <c r="B4" s="6">
        <v>2</v>
      </c>
      <c r="C4" s="8">
        <v>71</v>
      </c>
      <c r="D4" s="8">
        <v>49</v>
      </c>
      <c r="E4" s="8">
        <v>72.5</v>
      </c>
      <c r="F4" s="6"/>
      <c r="G4" s="9">
        <v>82.5</v>
      </c>
      <c r="H4" s="9">
        <v>29.5</v>
      </c>
      <c r="I4" s="9">
        <v>38</v>
      </c>
    </row>
    <row r="5" spans="2:9" x14ac:dyDescent="0.25">
      <c r="B5" s="6">
        <v>3</v>
      </c>
      <c r="C5" s="8">
        <v>110</v>
      </c>
      <c r="D5" s="8">
        <v>115.5</v>
      </c>
      <c r="E5" s="8">
        <v>43</v>
      </c>
      <c r="F5" s="6"/>
      <c r="G5" s="9">
        <v>53</v>
      </c>
      <c r="H5" s="9">
        <v>37.5</v>
      </c>
      <c r="I5" s="9">
        <v>44.5</v>
      </c>
    </row>
    <row r="6" spans="2:9" x14ac:dyDescent="0.25">
      <c r="B6" s="6">
        <v>4</v>
      </c>
      <c r="C6" s="8">
        <v>17.5</v>
      </c>
      <c r="D6" s="8">
        <v>82.5</v>
      </c>
      <c r="E6" s="8">
        <v>55</v>
      </c>
      <c r="F6" s="6"/>
      <c r="G6" s="9">
        <v>41</v>
      </c>
      <c r="H6" s="9">
        <v>139</v>
      </c>
      <c r="I6" s="9">
        <v>70.5</v>
      </c>
    </row>
    <row r="7" spans="2:9" x14ac:dyDescent="0.25">
      <c r="B7" s="6">
        <v>5</v>
      </c>
      <c r="C7" s="8">
        <v>195</v>
      </c>
      <c r="D7" s="8">
        <v>53</v>
      </c>
      <c r="E7" s="8">
        <v>73</v>
      </c>
      <c r="F7" s="6"/>
      <c r="G7" s="9">
        <v>176</v>
      </c>
      <c r="H7" s="9">
        <v>48.7</v>
      </c>
      <c r="I7" s="9">
        <v>33.9</v>
      </c>
    </row>
    <row r="8" spans="2:9" x14ac:dyDescent="0.25">
      <c r="B8" s="6">
        <v>6</v>
      </c>
      <c r="C8" s="8">
        <v>88.9</v>
      </c>
      <c r="D8" s="10">
        <v>147.32</v>
      </c>
      <c r="E8" s="8"/>
      <c r="F8" s="6"/>
      <c r="G8" s="11">
        <v>88.9</v>
      </c>
      <c r="H8" s="11">
        <v>96.52</v>
      </c>
      <c r="I8" s="9"/>
    </row>
    <row r="9" spans="2:9" x14ac:dyDescent="0.25">
      <c r="B9" s="6">
        <v>7</v>
      </c>
      <c r="C9" s="8">
        <v>71.099999999999994</v>
      </c>
      <c r="D9" s="10">
        <v>137.16</v>
      </c>
      <c r="E9" s="8"/>
      <c r="F9" s="6"/>
      <c r="G9" s="11">
        <v>83.820000000000007</v>
      </c>
      <c r="H9" s="11">
        <v>93.98</v>
      </c>
      <c r="I9" s="9"/>
    </row>
    <row r="10" spans="2:9" x14ac:dyDescent="0.25">
      <c r="B10" s="6">
        <v>8</v>
      </c>
      <c r="C10" s="10">
        <v>91.44</v>
      </c>
      <c r="D10" s="10">
        <v>93.98</v>
      </c>
      <c r="E10" s="8"/>
      <c r="F10" s="6"/>
      <c r="G10" s="11">
        <v>116.84</v>
      </c>
      <c r="H10" s="11">
        <v>99.06</v>
      </c>
      <c r="I10" s="9"/>
    </row>
    <row r="11" spans="2:9" x14ac:dyDescent="0.25">
      <c r="B11" s="6">
        <v>9</v>
      </c>
      <c r="C11" s="8">
        <v>145</v>
      </c>
      <c r="D11" s="10">
        <v>186</v>
      </c>
      <c r="E11" s="8">
        <v>110</v>
      </c>
      <c r="F11" s="6"/>
      <c r="G11" s="11">
        <v>155</v>
      </c>
      <c r="H11" s="11">
        <v>50</v>
      </c>
      <c r="I11" s="11">
        <v>117</v>
      </c>
    </row>
    <row r="12" spans="2:9" x14ac:dyDescent="0.25">
      <c r="B12" s="6">
        <v>10</v>
      </c>
      <c r="C12" s="8">
        <v>95</v>
      </c>
      <c r="D12" s="10">
        <v>127</v>
      </c>
      <c r="E12" s="8">
        <v>28</v>
      </c>
      <c r="F12" s="6"/>
      <c r="G12" s="11">
        <v>64</v>
      </c>
      <c r="H12" s="11">
        <v>133</v>
      </c>
      <c r="I12" s="11">
        <v>155</v>
      </c>
    </row>
    <row r="13" spans="2:9" x14ac:dyDescent="0.25">
      <c r="B13" s="6">
        <v>11</v>
      </c>
      <c r="C13" s="8">
        <v>147</v>
      </c>
      <c r="D13" s="10">
        <v>205</v>
      </c>
      <c r="E13" s="8">
        <v>131</v>
      </c>
      <c r="F13" s="6"/>
      <c r="G13" s="11">
        <v>25</v>
      </c>
      <c r="H13" s="11">
        <v>132</v>
      </c>
      <c r="I13" s="11">
        <v>455</v>
      </c>
    </row>
    <row r="14" spans="2:9" x14ac:dyDescent="0.25">
      <c r="B14" s="6">
        <v>12</v>
      </c>
      <c r="C14" s="8">
        <v>68.5</v>
      </c>
      <c r="D14" s="10">
        <v>118</v>
      </c>
      <c r="E14" s="8"/>
      <c r="F14" s="6"/>
      <c r="G14" s="11">
        <v>47</v>
      </c>
      <c r="H14" s="11">
        <v>158</v>
      </c>
      <c r="I14" s="9"/>
    </row>
    <row r="15" spans="2:9" x14ac:dyDescent="0.25">
      <c r="B15" s="6">
        <v>13</v>
      </c>
      <c r="C15" s="8">
        <v>69</v>
      </c>
      <c r="D15" s="10">
        <v>179.5</v>
      </c>
      <c r="E15" s="8"/>
      <c r="F15" s="6"/>
      <c r="G15" s="11">
        <v>34.5</v>
      </c>
      <c r="H15" s="11">
        <v>60.5</v>
      </c>
      <c r="I15" s="9"/>
    </row>
    <row r="16" spans="2:9" x14ac:dyDescent="0.25">
      <c r="B16" s="6">
        <v>14</v>
      </c>
      <c r="C16" s="8">
        <v>120</v>
      </c>
      <c r="D16" s="10">
        <v>35.5</v>
      </c>
      <c r="E16" s="8"/>
      <c r="F16" s="6"/>
      <c r="G16" s="11">
        <v>136</v>
      </c>
      <c r="H16" s="11">
        <v>96</v>
      </c>
      <c r="I16" s="9"/>
    </row>
    <row r="17" spans="2:9" x14ac:dyDescent="0.25">
      <c r="B17" s="6">
        <v>15</v>
      </c>
      <c r="C17" s="10">
        <v>48.26</v>
      </c>
      <c r="D17" s="10">
        <v>322.58</v>
      </c>
      <c r="E17" s="10">
        <v>236.22</v>
      </c>
      <c r="F17" s="6"/>
      <c r="G17" s="11">
        <v>60.96</v>
      </c>
      <c r="H17" s="11">
        <v>99.06</v>
      </c>
      <c r="I17" s="11">
        <v>116.84</v>
      </c>
    </row>
    <row r="18" spans="2:9" x14ac:dyDescent="0.25">
      <c r="B18" s="6">
        <v>16</v>
      </c>
      <c r="C18" s="10">
        <v>388.62</v>
      </c>
      <c r="D18" s="8"/>
      <c r="E18" s="8"/>
      <c r="F18" s="6"/>
      <c r="G18" s="11">
        <v>109.22</v>
      </c>
      <c r="H18" s="9"/>
      <c r="I18" s="9"/>
    </row>
    <row r="19" spans="2:9" x14ac:dyDescent="0.25">
      <c r="B19" s="6">
        <v>17</v>
      </c>
      <c r="C19" s="8">
        <v>206</v>
      </c>
      <c r="D19" s="10">
        <v>55.5</v>
      </c>
      <c r="E19" s="8">
        <v>37.5</v>
      </c>
      <c r="F19" s="6"/>
      <c r="G19" s="11">
        <v>49.5</v>
      </c>
      <c r="H19" s="11">
        <v>77</v>
      </c>
      <c r="I19" s="11">
        <v>261</v>
      </c>
    </row>
    <row r="20" spans="2:9" x14ac:dyDescent="0.25">
      <c r="B20" s="6">
        <v>18</v>
      </c>
      <c r="C20" s="8">
        <v>43.2</v>
      </c>
      <c r="D20" s="10">
        <v>24</v>
      </c>
      <c r="E20" s="8">
        <v>46.3</v>
      </c>
      <c r="F20" s="6"/>
      <c r="G20" s="11">
        <v>50.9</v>
      </c>
      <c r="H20" s="11">
        <v>86.5</v>
      </c>
      <c r="I20" s="11">
        <v>133.5</v>
      </c>
    </row>
    <row r="21" spans="2:9" x14ac:dyDescent="0.25">
      <c r="B21" s="6">
        <v>19</v>
      </c>
      <c r="C21" s="8">
        <v>39</v>
      </c>
      <c r="D21" s="10">
        <v>74.2</v>
      </c>
      <c r="E21" s="8">
        <v>36.6</v>
      </c>
      <c r="F21" s="6"/>
      <c r="G21" s="11">
        <v>69.5</v>
      </c>
      <c r="H21" s="11">
        <v>62.3</v>
      </c>
      <c r="I21" s="11">
        <v>38</v>
      </c>
    </row>
  </sheetData>
  <mergeCells count="2">
    <mergeCell ref="C2:E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2"/>
  <sheetViews>
    <sheetView zoomScale="90" zoomScaleNormal="90" workbookViewId="0">
      <selection activeCell="K15" sqref="K15"/>
    </sheetView>
  </sheetViews>
  <sheetFormatPr defaultRowHeight="15" x14ac:dyDescent="0.25"/>
  <cols>
    <col min="2" max="2" width="22.85546875" bestFit="1" customWidth="1"/>
    <col min="3" max="3" width="27.7109375" bestFit="1" customWidth="1"/>
    <col min="6" max="6" width="6" bestFit="1" customWidth="1"/>
    <col min="7" max="25" width="5.7109375" customWidth="1"/>
    <col min="27" max="27" width="19.28515625" bestFit="1" customWidth="1"/>
  </cols>
  <sheetData>
    <row r="1" spans="2:33" x14ac:dyDescent="0.25">
      <c r="G1" s="25" t="s">
        <v>6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5" t="s">
        <v>7</v>
      </c>
      <c r="AB1" s="25"/>
      <c r="AC1" s="25"/>
      <c r="AD1" s="25"/>
      <c r="AE1" s="25"/>
      <c r="AF1" s="25"/>
      <c r="AG1" s="25"/>
    </row>
    <row r="3" spans="2:33" ht="15.75" thickBot="1" x14ac:dyDescent="0.3">
      <c r="B3" s="13" t="s">
        <v>4</v>
      </c>
      <c r="C3" s="13" t="s">
        <v>5</v>
      </c>
      <c r="D3" s="13" t="s">
        <v>3</v>
      </c>
      <c r="G3" s="14">
        <v>79.600000000000009</v>
      </c>
      <c r="H3" s="14">
        <v>14.166666666666671</v>
      </c>
      <c r="I3" s="14">
        <v>44.5</v>
      </c>
      <c r="J3" s="14">
        <v>-31.833333333333336</v>
      </c>
      <c r="K3" s="14">
        <v>20.800000000000011</v>
      </c>
      <c r="L3" s="14">
        <v>25.399999999999991</v>
      </c>
      <c r="M3" s="14">
        <v>15.22999999999999</v>
      </c>
      <c r="N3" s="14">
        <v>-15.239999999999995</v>
      </c>
      <c r="O3" s="14">
        <v>39.666666666666671</v>
      </c>
      <c r="P3" s="14">
        <v>-34</v>
      </c>
      <c r="Q3" s="14">
        <v>-43</v>
      </c>
      <c r="R3" s="14">
        <v>-9.25</v>
      </c>
      <c r="S3" s="14">
        <v>76.75</v>
      </c>
      <c r="T3" s="14">
        <v>-38.25</v>
      </c>
      <c r="U3" s="14">
        <v>110.06666666666665</v>
      </c>
      <c r="V3" s="14">
        <v>279.39999999999998</v>
      </c>
      <c r="W3" s="14">
        <v>-29.499999999999986</v>
      </c>
      <c r="X3" s="14">
        <v>-52.466666666666661</v>
      </c>
      <c r="Y3" s="14">
        <v>-6.6666666666666643</v>
      </c>
    </row>
    <row r="4" spans="2:33" x14ac:dyDescent="0.25">
      <c r="B4" s="3">
        <v>154.96666666666667</v>
      </c>
      <c r="C4" s="3">
        <v>75.36666666666666</v>
      </c>
      <c r="D4" s="3">
        <v>79.600000000000009</v>
      </c>
      <c r="F4" s="15">
        <v>79.600000000000009</v>
      </c>
      <c r="G4" s="16">
        <f>IF(ROW(F4:F22)-ROW($F$4)&lt;=COLUMN(G3:Y3)-COLUMN($G$3),($F4+G$3)/2,””)</f>
        <v>79.600000000000009</v>
      </c>
      <c r="H4" s="17">
        <f>IF(ROW(G4:G22)-ROW($F$4)&lt;=COLUMN(H3:Z3)-COLUMN($G$3),($F4+H$3)/2,””)</f>
        <v>46.88333333333334</v>
      </c>
      <c r="I4" s="17">
        <f>IF(ROW(H4:H22)-ROW($F$4)&lt;=COLUMN(I3:AA3)-COLUMN($G$3),($F4+I$3)/2,””)</f>
        <v>62.050000000000004</v>
      </c>
      <c r="J4" s="17">
        <f>IF(ROW(I4:I22)-ROW($F$4)&lt;=COLUMN(J3:AB3)-COLUMN($G$3),($F4+J$3)/2,””)</f>
        <v>23.883333333333336</v>
      </c>
      <c r="K4" s="17">
        <f>IF(ROW(J4:J22)-ROW($F$4)&lt;=COLUMN(K3:AC3)-COLUMN($G$3),($F4+K$3)/2,””)</f>
        <v>50.20000000000001</v>
      </c>
      <c r="L4" s="17">
        <f>IF(ROW(K4:K22)-ROW($F$4)&lt;=COLUMN(L3:AD3)-COLUMN($G$3),($F4+L$3)/2,””)</f>
        <v>52.5</v>
      </c>
      <c r="M4" s="17">
        <f>IF(ROW(L4:L22)-ROW($F$4)&lt;=COLUMN(M3:AE3)-COLUMN($G$3),($F4+M$3)/2,””)</f>
        <v>47.414999999999999</v>
      </c>
      <c r="N4" s="17">
        <f>IF(ROW(M4:M22)-ROW($F$4)&lt;=COLUMN(N3:AF3)-COLUMN($G$3),($F4+N$3)/2,””)</f>
        <v>32.180000000000007</v>
      </c>
      <c r="O4" s="17">
        <f>IF(ROW(N4:N22)-ROW($F$4)&lt;=COLUMN(O3:AG3)-COLUMN($G$3),($F4+O$3)/2,””)</f>
        <v>59.63333333333334</v>
      </c>
      <c r="P4" s="17">
        <f>IF(ROW(O4:O22)-ROW($F$4)&lt;=COLUMN(P3:AH3)-COLUMN($G$3),($F4+P$3)/2,””)</f>
        <v>22.800000000000004</v>
      </c>
      <c r="Q4" s="17">
        <f>IF(ROW(P4:P22)-ROW($F$4)&lt;=COLUMN(Q3:AI3)-COLUMN($G$3),($F4+Q$3)/2,””)</f>
        <v>18.300000000000004</v>
      </c>
      <c r="R4" s="17">
        <f>IF(ROW(Q4:Q22)-ROW($F$4)&lt;=COLUMN(R3:AJ3)-COLUMN($G$3),($F4+R$3)/2,””)</f>
        <v>35.175000000000004</v>
      </c>
      <c r="S4" s="17">
        <f>IF(ROW(R4:R22)-ROW($F$4)&lt;=COLUMN(S3:AK3)-COLUMN($G$3),($F4+S$3)/2,””)</f>
        <v>78.175000000000011</v>
      </c>
      <c r="T4" s="17">
        <f>IF(ROW(S4:S22)-ROW($F$4)&lt;=COLUMN(T3:AL3)-COLUMN($G$3),($F4+T$3)/2,””)</f>
        <v>20.675000000000004</v>
      </c>
      <c r="U4" s="17">
        <f>IF(ROW(T4:T22)-ROW($F$4)&lt;=COLUMN(U3:AM3)-COLUMN($G$3),($F4+U$3)/2,””)</f>
        <v>94.833333333333329</v>
      </c>
      <c r="V4" s="17">
        <f>IF(ROW(U4:U22)-ROW($F$4)&lt;=COLUMN(V3:AN3)-COLUMN($G$3),($F4+V$3)/2,””)</f>
        <v>179.5</v>
      </c>
      <c r="W4" s="17">
        <f>IF(ROW(V4:V22)-ROW($F$4)&lt;=COLUMN(W3:AO3)-COLUMN($G$3),($F4+W$3)/2,””)</f>
        <v>25.050000000000011</v>
      </c>
      <c r="X4" s="17">
        <f>IF(ROW(W4:W22)-ROW($F$4)&lt;=COLUMN(X3:AP3)-COLUMN($G$3),($F4+X$3)/2,””)</f>
        <v>13.566666666666674</v>
      </c>
      <c r="Y4" s="18">
        <f>IF(ROW(X4:X22)-ROW($F$4)&lt;=COLUMN(Y3:AQ3)-COLUMN($G$3),($F4+Y$3)/2,””)</f>
        <v>36.466666666666669</v>
      </c>
    </row>
    <row r="5" spans="2:33" x14ac:dyDescent="0.25">
      <c r="B5" s="3">
        <v>64.166666666666671</v>
      </c>
      <c r="C5" s="3">
        <v>50</v>
      </c>
      <c r="D5" s="3">
        <v>14.166666666666671</v>
      </c>
      <c r="F5" s="15">
        <v>14.166666666666671</v>
      </c>
      <c r="G5" s="19"/>
      <c r="H5" s="20">
        <f>IF(ROW(G5:G23)-ROW($F$4)&lt;=COLUMN(H4:Z4)-COLUMN($G$3),($F5+H$3)/2,””)</f>
        <v>14.166666666666671</v>
      </c>
      <c r="I5" s="20">
        <f>IF(ROW(H5:H23)-ROW($F$4)&lt;=COLUMN(I4:AA4)-COLUMN($G$3),($F5+I$3)/2,””)</f>
        <v>29.333333333333336</v>
      </c>
      <c r="J5" s="20">
        <f>IF(ROW(I5:I23)-ROW($F$4)&lt;=COLUMN(J4:AB4)-COLUMN($G$3),($F5+J$3)/2,””)</f>
        <v>-8.8333333333333321</v>
      </c>
      <c r="K5" s="20">
        <f>IF(ROW(J5:J23)-ROW($F$4)&lt;=COLUMN(K4:AC4)-COLUMN($G$3),($F5+K$3)/2,””)</f>
        <v>17.483333333333341</v>
      </c>
      <c r="L5" s="20">
        <f>IF(ROW(K5:K23)-ROW($F$4)&lt;=COLUMN(L4:AD4)-COLUMN($G$3),($F5+L$3)/2,””)</f>
        <v>19.783333333333331</v>
      </c>
      <c r="M5" s="20">
        <f>IF(ROW(L5:L23)-ROW($F$4)&lt;=COLUMN(M4:AE4)-COLUMN($G$3),($F5+M$3)/2,””)</f>
        <v>14.698333333333331</v>
      </c>
      <c r="N5" s="20">
        <f>IF(ROW(M5:M23)-ROW($F$4)&lt;=COLUMN(N4:AF4)-COLUMN($G$3),($F5+N$3)/2,””)</f>
        <v>-0.53666666666666174</v>
      </c>
      <c r="O5" s="20">
        <f>IF(ROW(N5:N23)-ROW($F$4)&lt;=COLUMN(O4:AG4)-COLUMN($G$3),($F5+O$3)/2,””)</f>
        <v>26.916666666666671</v>
      </c>
      <c r="P5" s="20">
        <f>IF(ROW(O5:O23)-ROW($F$4)&lt;=COLUMN(P4:AH4)-COLUMN($G$3),($F5+P$3)/2,””)</f>
        <v>-9.9166666666666643</v>
      </c>
      <c r="Q5" s="20">
        <f>IF(ROW(P5:P23)-ROW($F$4)&lt;=COLUMN(Q4:AI4)-COLUMN($G$3),($F5+Q$3)/2,””)</f>
        <v>-14.416666666666664</v>
      </c>
      <c r="R5" s="20">
        <f>IF(ROW(Q5:Q23)-ROW($F$4)&lt;=COLUMN(R4:AJ4)-COLUMN($G$3),($F5+R$3)/2,””)</f>
        <v>2.4583333333333357</v>
      </c>
      <c r="S5" s="20">
        <f>IF(ROW(R5:R23)-ROW($F$4)&lt;=COLUMN(S4:AK4)-COLUMN($G$3),($F5+S$3)/2,””)</f>
        <v>45.458333333333336</v>
      </c>
      <c r="T5" s="20">
        <f>IF(ROW(S5:S23)-ROW($F$4)&lt;=COLUMN(T4:AL4)-COLUMN($G$3),($F5+T$3)/2,””)</f>
        <v>-12.041666666666664</v>
      </c>
      <c r="U5" s="20">
        <f>IF(ROW(T5:T23)-ROW($F$4)&lt;=COLUMN(U4:AM4)-COLUMN($G$3),($F5+U$3)/2,””)</f>
        <v>62.11666666666666</v>
      </c>
      <c r="V5" s="20">
        <f>IF(ROW(U5:U23)-ROW($F$4)&lt;=COLUMN(V4:AN4)-COLUMN($G$3),($F5+V$3)/2,””)</f>
        <v>146.78333333333333</v>
      </c>
      <c r="W5" s="20">
        <f>IF(ROW(V5:V23)-ROW($F$4)&lt;=COLUMN(W4:AO4)-COLUMN($G$3),($F5+W$3)/2,””)</f>
        <v>-7.6666666666666572</v>
      </c>
      <c r="X5" s="20">
        <f>IF(ROW(W5:W23)-ROW($F$4)&lt;=COLUMN(X4:AP4)-COLUMN($G$3),($F5+X$3)/2,””)</f>
        <v>-19.149999999999995</v>
      </c>
      <c r="Y5" s="21">
        <f>IF(ROW(X5:X23)-ROW($F$4)&lt;=COLUMN(Y4:AQ4)-COLUMN($G$3),($F5+Y$3)/2,””)</f>
        <v>3.7500000000000036</v>
      </c>
    </row>
    <row r="6" spans="2:33" x14ac:dyDescent="0.25">
      <c r="B6" s="3">
        <v>89.5</v>
      </c>
      <c r="C6" s="3">
        <v>45</v>
      </c>
      <c r="D6" s="3">
        <v>44.5</v>
      </c>
      <c r="F6" s="15">
        <v>44.5</v>
      </c>
      <c r="G6" s="19"/>
      <c r="H6" s="20"/>
      <c r="I6" s="20">
        <f>IF(ROW(H6:H24)-ROW($F$4)&lt;=COLUMN(I5:AA5)-COLUMN($G$3),($F6+I$3)/2,””)</f>
        <v>44.5</v>
      </c>
      <c r="J6" s="20">
        <f>IF(ROW(I6:I24)-ROW($F$4)&lt;=COLUMN(J5:AB5)-COLUMN($G$3),($F6+J$3)/2,””)</f>
        <v>6.3333333333333321</v>
      </c>
      <c r="K6" s="20">
        <f>IF(ROW(J6:J24)-ROW($F$4)&lt;=COLUMN(K5:AC5)-COLUMN($G$3),($F6+K$3)/2,””)</f>
        <v>32.650000000000006</v>
      </c>
      <c r="L6" s="20">
        <f>IF(ROW(K6:K24)-ROW($F$4)&lt;=COLUMN(L5:AD5)-COLUMN($G$3),($F6+L$3)/2,””)</f>
        <v>34.949999999999996</v>
      </c>
      <c r="M6" s="20">
        <f>IF(ROW(L6:L24)-ROW($F$4)&lt;=COLUMN(M5:AE5)-COLUMN($G$3),($F6+M$3)/2,””)</f>
        <v>29.864999999999995</v>
      </c>
      <c r="N6" s="20">
        <f>IF(ROW(M6:M24)-ROW($F$4)&lt;=COLUMN(N5:AF5)-COLUMN($G$3),($F6+N$3)/2,””)</f>
        <v>14.630000000000003</v>
      </c>
      <c r="O6" s="20">
        <f>IF(ROW(N6:N24)-ROW($F$4)&lt;=COLUMN(O5:AG5)-COLUMN($G$3),($F6+O$3)/2,””)</f>
        <v>42.083333333333336</v>
      </c>
      <c r="P6" s="20">
        <f>IF(ROW(O6:O24)-ROW($F$4)&lt;=COLUMN(P5:AH5)-COLUMN($G$3),($F6+P$3)/2,””)</f>
        <v>5.25</v>
      </c>
      <c r="Q6" s="20">
        <f>IF(ROW(P6:P24)-ROW($F$4)&lt;=COLUMN(Q5:AI5)-COLUMN($G$3),($F6+Q$3)/2,””)</f>
        <v>0.75</v>
      </c>
      <c r="R6" s="20">
        <f>IF(ROW(Q6:Q24)-ROW($F$4)&lt;=COLUMN(R5:AJ5)-COLUMN($G$3),($F6+R$3)/2,””)</f>
        <v>17.625</v>
      </c>
      <c r="S6" s="20">
        <f>IF(ROW(R6:R24)-ROW($F$4)&lt;=COLUMN(S5:AK5)-COLUMN($G$3),($F6+S$3)/2,””)</f>
        <v>60.625</v>
      </c>
      <c r="T6" s="20">
        <f>IF(ROW(S6:S24)-ROW($F$4)&lt;=COLUMN(T5:AL5)-COLUMN($G$3),($F6+T$3)/2,””)</f>
        <v>3.125</v>
      </c>
      <c r="U6" s="20">
        <f>IF(ROW(T6:T24)-ROW($F$4)&lt;=COLUMN(U5:AM5)-COLUMN($G$3),($F6+U$3)/2,””)</f>
        <v>77.283333333333331</v>
      </c>
      <c r="V6" s="20">
        <f>IF(ROW(U6:U24)-ROW($F$4)&lt;=COLUMN(V5:AN5)-COLUMN($G$3),($F6+V$3)/2,””)</f>
        <v>161.94999999999999</v>
      </c>
      <c r="W6" s="20">
        <f>IF(ROW(V6:V24)-ROW($F$4)&lt;=COLUMN(W5:AO5)-COLUMN($G$3),($F6+W$3)/2,””)</f>
        <v>7.5000000000000071</v>
      </c>
      <c r="X6" s="20">
        <f>IF(ROW(W6:W24)-ROW($F$4)&lt;=COLUMN(X5:AP5)-COLUMN($G$3),($F6+X$3)/2,””)</f>
        <v>-3.9833333333333307</v>
      </c>
      <c r="Y6" s="21">
        <f>IF(ROW(X6:X24)-ROW($F$4)&lt;=COLUMN(Y5:AQ5)-COLUMN($G$3),($F6+Y$3)/2,””)</f>
        <v>18.916666666666668</v>
      </c>
    </row>
    <row r="7" spans="2:33" x14ac:dyDescent="0.25">
      <c r="B7" s="3">
        <v>51.666666666666664</v>
      </c>
      <c r="C7" s="3">
        <v>83.5</v>
      </c>
      <c r="D7" s="3">
        <v>-31.833333333333336</v>
      </c>
      <c r="F7" s="15">
        <v>-31.833333333333336</v>
      </c>
      <c r="G7" s="19"/>
      <c r="H7" s="20"/>
      <c r="I7" s="20"/>
      <c r="J7" s="20">
        <f>IF(ROW(I7:I25)-ROW($F$4)&lt;=COLUMN(J6:AB6)-COLUMN($G$3),($F7+J$3)/2,””)</f>
        <v>-31.833333333333336</v>
      </c>
      <c r="K7" s="20">
        <f>IF(ROW(J7:J25)-ROW($F$4)&lt;=COLUMN(K6:AC6)-COLUMN($G$3),($F7+K$3)/2,””)</f>
        <v>-5.5166666666666622</v>
      </c>
      <c r="L7" s="20">
        <f>IF(ROW(K7:K25)-ROW($F$4)&lt;=COLUMN(L6:AD6)-COLUMN($G$3),($F7+L$3)/2,””)</f>
        <v>-3.2166666666666721</v>
      </c>
      <c r="M7" s="20">
        <f>IF(ROW(L7:L25)-ROW($F$4)&lt;=COLUMN(M6:AE6)-COLUMN($G$3),($F7+M$3)/2,””)</f>
        <v>-8.301666666666673</v>
      </c>
      <c r="N7" s="20">
        <f>IF(ROW(M7:M25)-ROW($F$4)&lt;=COLUMN(N6:AF6)-COLUMN($G$3),($F7+N$3)/2,””)</f>
        <v>-23.536666666666665</v>
      </c>
      <c r="O7" s="20">
        <f>IF(ROW(N7:N25)-ROW($F$4)&lt;=COLUMN(O6:AG6)-COLUMN($G$3),($F7+O$3)/2,””)</f>
        <v>3.9166666666666679</v>
      </c>
      <c r="P7" s="20">
        <f>IF(ROW(O7:O25)-ROW($F$4)&lt;=COLUMN(P6:AH6)-COLUMN($G$3),($F7+P$3)/2,””)</f>
        <v>-32.916666666666671</v>
      </c>
      <c r="Q7" s="20">
        <f>IF(ROW(P7:P25)-ROW($F$4)&lt;=COLUMN(Q6:AI6)-COLUMN($G$3),($F7+Q$3)/2,””)</f>
        <v>-37.416666666666671</v>
      </c>
      <c r="R7" s="20">
        <f>IF(ROW(Q7:Q25)-ROW($F$4)&lt;=COLUMN(R6:AJ6)-COLUMN($G$3),($F7+R$3)/2,””)</f>
        <v>-20.541666666666668</v>
      </c>
      <c r="S7" s="20">
        <f>IF(ROW(R7:R25)-ROW($F$4)&lt;=COLUMN(S6:AK6)-COLUMN($G$3),($F7+S$3)/2,””)</f>
        <v>22.458333333333332</v>
      </c>
      <c r="T7" s="20">
        <f>IF(ROW(S7:S25)-ROW($F$4)&lt;=COLUMN(T6:AL6)-COLUMN($G$3),($F7+T$3)/2,””)</f>
        <v>-35.041666666666671</v>
      </c>
      <c r="U7" s="20">
        <f>IF(ROW(T7:T25)-ROW($F$4)&lt;=COLUMN(U6:AM6)-COLUMN($G$3),($F7+U$3)/2,””)</f>
        <v>39.11666666666666</v>
      </c>
      <c r="V7" s="20">
        <f>IF(ROW(U7:U25)-ROW($F$4)&lt;=COLUMN(V6:AN6)-COLUMN($G$3),($F7+V$3)/2,””)</f>
        <v>123.78333333333332</v>
      </c>
      <c r="W7" s="20">
        <f>IF(ROW(V7:V25)-ROW($F$4)&lt;=COLUMN(W6:AO6)-COLUMN($G$3),($F7+W$3)/2,””)</f>
        <v>-30.666666666666661</v>
      </c>
      <c r="X7" s="20">
        <f>IF(ROW(W7:W25)-ROW($F$4)&lt;=COLUMN(X6:AP6)-COLUMN($G$3),($F7+X$3)/2,””)</f>
        <v>-42.15</v>
      </c>
      <c r="Y7" s="21">
        <f>IF(ROW(X7:X25)-ROW($F$4)&lt;=COLUMN(Y6:AQ6)-COLUMN($G$3),($F7+Y$3)/2,””)</f>
        <v>-19.25</v>
      </c>
    </row>
    <row r="8" spans="2:33" x14ac:dyDescent="0.25">
      <c r="B8" s="3">
        <v>107</v>
      </c>
      <c r="C8" s="3">
        <v>86.199999999999989</v>
      </c>
      <c r="D8" s="3">
        <v>20.800000000000011</v>
      </c>
      <c r="F8" s="15">
        <v>20.800000000000011</v>
      </c>
      <c r="G8" s="19"/>
      <c r="H8" s="20"/>
      <c r="I8" s="20"/>
      <c r="J8" s="20"/>
      <c r="K8" s="20">
        <f>IF(ROW(J8:J26)-ROW($F$4)&lt;=COLUMN(K7:AC7)-COLUMN($G$3),($F8+K$3)/2,””)</f>
        <v>20.800000000000011</v>
      </c>
      <c r="L8" s="20">
        <f>IF(ROW(K8:K26)-ROW($F$4)&lt;=COLUMN(L7:AD7)-COLUMN($G$3),($F8+L$3)/2,””)</f>
        <v>23.1</v>
      </c>
      <c r="M8" s="20">
        <f>IF(ROW(L8:L26)-ROW($F$4)&lt;=COLUMN(M7:AE7)-COLUMN($G$3),($F8+M$3)/2,””)</f>
        <v>18.015000000000001</v>
      </c>
      <c r="N8" s="20">
        <f>IF(ROW(M8:M26)-ROW($F$4)&lt;=COLUMN(N7:AF7)-COLUMN($G$3),($F8+N$3)/2,””)</f>
        <v>2.7800000000000082</v>
      </c>
      <c r="O8" s="20">
        <f>IF(ROW(N8:N26)-ROW($F$4)&lt;=COLUMN(O7:AG7)-COLUMN($G$3),($F8+O$3)/2,””)</f>
        <v>30.233333333333341</v>
      </c>
      <c r="P8" s="20">
        <f>IF(ROW(O8:O26)-ROW($F$4)&lt;=COLUMN(P7:AH7)-COLUMN($G$3),($F8+P$3)/2,””)</f>
        <v>-6.5999999999999943</v>
      </c>
      <c r="Q8" s="20">
        <f>IF(ROW(P8:P26)-ROW($F$4)&lt;=COLUMN(Q7:AI7)-COLUMN($G$3),($F8+Q$3)/2,””)</f>
        <v>-11.099999999999994</v>
      </c>
      <c r="R8" s="20">
        <f>IF(ROW(Q8:Q26)-ROW($F$4)&lt;=COLUMN(R7:AJ7)-COLUMN($G$3),($F8+R$3)/2,””)</f>
        <v>5.7750000000000057</v>
      </c>
      <c r="S8" s="20">
        <f>IF(ROW(R8:R26)-ROW($F$4)&lt;=COLUMN(S7:AK7)-COLUMN($G$3),($F8+S$3)/2,””)</f>
        <v>48.775000000000006</v>
      </c>
      <c r="T8" s="20">
        <f>IF(ROW(S8:S26)-ROW($F$4)&lt;=COLUMN(T7:AL7)-COLUMN($G$3),($F8+T$3)/2,””)</f>
        <v>-8.7249999999999943</v>
      </c>
      <c r="U8" s="20">
        <f>IF(ROW(T8:T26)-ROW($F$4)&lt;=COLUMN(U7:AM7)-COLUMN($G$3),($F8+U$3)/2,””)</f>
        <v>65.433333333333337</v>
      </c>
      <c r="V8" s="20">
        <f>IF(ROW(U8:U26)-ROW($F$4)&lt;=COLUMN(V7:AN7)-COLUMN($G$3),($F8+V$3)/2,””)</f>
        <v>150.1</v>
      </c>
      <c r="W8" s="20">
        <f>IF(ROW(V8:V26)-ROW($F$4)&lt;=COLUMN(W7:AO7)-COLUMN($G$3),($F8+W$3)/2,””)</f>
        <v>-4.3499999999999872</v>
      </c>
      <c r="X8" s="20">
        <f>IF(ROW(W8:W26)-ROW($F$4)&lt;=COLUMN(X7:AP7)-COLUMN($G$3),($F8+X$3)/2,””)</f>
        <v>-15.833333333333325</v>
      </c>
      <c r="Y8" s="21">
        <f>IF(ROW(X8:X26)-ROW($F$4)&lt;=COLUMN(Y7:AQ7)-COLUMN($G$3),($F8+Y$3)/2,””)</f>
        <v>7.0666666666666735</v>
      </c>
    </row>
    <row r="9" spans="2:33" x14ac:dyDescent="0.25">
      <c r="B9" s="3">
        <v>118.11</v>
      </c>
      <c r="C9" s="3">
        <v>92.710000000000008</v>
      </c>
      <c r="D9" s="3">
        <v>25.399999999999991</v>
      </c>
      <c r="F9" s="15">
        <v>25.399999999999991</v>
      </c>
      <c r="G9" s="19"/>
      <c r="H9" s="20"/>
      <c r="I9" s="20"/>
      <c r="J9" s="20"/>
      <c r="K9" s="20"/>
      <c r="L9" s="20">
        <f>IF(ROW(K9:K27)-ROW($F$4)&lt;=COLUMN(L8:AD8)-COLUMN($G$3),($F9+L$3)/2,””)</f>
        <v>25.399999999999991</v>
      </c>
      <c r="M9" s="20">
        <f>IF(ROW(L9:L27)-ROW($F$4)&lt;=COLUMN(M8:AE8)-COLUMN($G$3),($F9+M$3)/2,””)</f>
        <v>20.314999999999991</v>
      </c>
      <c r="N9" s="20">
        <f>IF(ROW(M9:M27)-ROW($F$4)&lt;=COLUMN(N8:AF8)-COLUMN($G$3),($F9+N$3)/2,””)</f>
        <v>5.0799999999999983</v>
      </c>
      <c r="O9" s="20">
        <f>IF(ROW(N9:N27)-ROW($F$4)&lt;=COLUMN(O8:AG8)-COLUMN($G$3),($F9+O$3)/2,””)</f>
        <v>32.533333333333331</v>
      </c>
      <c r="P9" s="20">
        <f>IF(ROW(O9:O27)-ROW($F$4)&lt;=COLUMN(P8:AH8)-COLUMN($G$3),($F9+P$3)/2,””)</f>
        <v>-4.3000000000000043</v>
      </c>
      <c r="Q9" s="20">
        <f>IF(ROW(P9:P27)-ROW($F$4)&lt;=COLUMN(Q8:AI8)-COLUMN($G$3),($F9+Q$3)/2,””)</f>
        <v>-8.8000000000000043</v>
      </c>
      <c r="R9" s="20">
        <f>IF(ROW(Q9:Q27)-ROW($F$4)&lt;=COLUMN(R8:AJ8)-COLUMN($G$3),($F9+R$3)/2,””)</f>
        <v>8.0749999999999957</v>
      </c>
      <c r="S9" s="20">
        <f>IF(ROW(R9:R27)-ROW($F$4)&lt;=COLUMN(S8:AK8)-COLUMN($G$3),($F9+S$3)/2,””)</f>
        <v>51.074999999999996</v>
      </c>
      <c r="T9" s="20">
        <f>IF(ROW(S9:S27)-ROW($F$4)&lt;=COLUMN(T8:AL8)-COLUMN($G$3),($F9+T$3)/2,””)</f>
        <v>-6.4250000000000043</v>
      </c>
      <c r="U9" s="20">
        <f>IF(ROW(T9:T27)-ROW($F$4)&lt;=COLUMN(U8:AM8)-COLUMN($G$3),($F9+U$3)/2,””)</f>
        <v>67.73333333333332</v>
      </c>
      <c r="V9" s="20">
        <f>IF(ROW(U9:U27)-ROW($F$4)&lt;=COLUMN(V8:AN8)-COLUMN($G$3),($F9+V$3)/2,””)</f>
        <v>152.39999999999998</v>
      </c>
      <c r="W9" s="20">
        <f>IF(ROW(V9:V27)-ROW($F$4)&lt;=COLUMN(W8:AO8)-COLUMN($G$3),($F9+W$3)/2,””)</f>
        <v>-2.0499999999999972</v>
      </c>
      <c r="X9" s="20">
        <f>IF(ROW(W9:W27)-ROW($F$4)&lt;=COLUMN(X8:AP8)-COLUMN($G$3),($F9+X$3)/2,””)</f>
        <v>-13.533333333333335</v>
      </c>
      <c r="Y9" s="21">
        <f>IF(ROW(X9:X27)-ROW($F$4)&lt;=COLUMN(Y8:AQ8)-COLUMN($G$3),($F9+Y$3)/2,””)</f>
        <v>9.3666666666666636</v>
      </c>
    </row>
    <row r="10" spans="2:33" x14ac:dyDescent="0.25">
      <c r="B10" s="3">
        <v>104.13</v>
      </c>
      <c r="C10" s="3">
        <v>88.9</v>
      </c>
      <c r="D10" s="3">
        <v>15.22999999999999</v>
      </c>
      <c r="F10" s="15">
        <v>15.22999999999999</v>
      </c>
      <c r="G10" s="19"/>
      <c r="H10" s="20"/>
      <c r="I10" s="20"/>
      <c r="J10" s="20"/>
      <c r="K10" s="20"/>
      <c r="L10" s="20"/>
      <c r="M10" s="20">
        <f>IF(ROW(L10:L28)-ROW($F$4)&lt;=COLUMN(M9:AE9)-COLUMN($G$3),($F10+M$3)/2,””)</f>
        <v>15.22999999999999</v>
      </c>
      <c r="N10" s="20">
        <f>IF(ROW(M10:M28)-ROW($F$4)&lt;=COLUMN(N9:AF9)-COLUMN($G$3),($F10+N$3)/2,””)</f>
        <v>-5.000000000002558E-3</v>
      </c>
      <c r="O10" s="20">
        <f>IF(ROW(N10:N28)-ROW($F$4)&lt;=COLUMN(O9:AG9)-COLUMN($G$3),($F10+O$3)/2,””)</f>
        <v>27.448333333333331</v>
      </c>
      <c r="P10" s="20">
        <f>IF(ROW(O10:O28)-ROW($F$4)&lt;=COLUMN(P9:AH9)-COLUMN($G$3),($F10+P$3)/2,””)</f>
        <v>-9.3850000000000051</v>
      </c>
      <c r="Q10" s="20">
        <f>IF(ROW(P10:P28)-ROW($F$4)&lt;=COLUMN(Q9:AI9)-COLUMN($G$3),($F10+Q$3)/2,””)</f>
        <v>-13.885000000000005</v>
      </c>
      <c r="R10" s="20">
        <f>IF(ROW(Q10:Q28)-ROW($F$4)&lt;=COLUMN(R9:AJ9)-COLUMN($G$3),($F10+R$3)/2,””)</f>
        <v>2.9899999999999949</v>
      </c>
      <c r="S10" s="20">
        <f>IF(ROW(R10:R28)-ROW($F$4)&lt;=COLUMN(S9:AK9)-COLUMN($G$3),($F10+S$3)/2,””)</f>
        <v>45.989999999999995</v>
      </c>
      <c r="T10" s="20">
        <f>IF(ROW(S10:S28)-ROW($F$4)&lt;=COLUMN(T9:AL9)-COLUMN($G$3),($F10+T$3)/2,””)</f>
        <v>-11.510000000000005</v>
      </c>
      <c r="U10" s="20">
        <f>IF(ROW(T10:T28)-ROW($F$4)&lt;=COLUMN(U9:AM9)-COLUMN($G$3),($F10+U$3)/2,””)</f>
        <v>62.648333333333319</v>
      </c>
      <c r="V10" s="20">
        <f>IF(ROW(U10:U28)-ROW($F$4)&lt;=COLUMN(V9:AN9)-COLUMN($G$3),($F10+V$3)/2,””)</f>
        <v>147.315</v>
      </c>
      <c r="W10" s="20">
        <f>IF(ROW(V10:V28)-ROW($F$4)&lt;=COLUMN(W9:AO9)-COLUMN($G$3),($F10+W$3)/2,””)</f>
        <v>-7.134999999999998</v>
      </c>
      <c r="X10" s="20">
        <f>IF(ROW(W10:W28)-ROW($F$4)&lt;=COLUMN(X9:AP9)-COLUMN($G$3),($F10+X$3)/2,””)</f>
        <v>-18.618333333333336</v>
      </c>
      <c r="Y10" s="21">
        <f>IF(ROW(X10:X28)-ROW($F$4)&lt;=COLUMN(Y9:AQ9)-COLUMN($G$3),($F10+Y$3)/2,””)</f>
        <v>4.2816666666666627</v>
      </c>
    </row>
    <row r="11" spans="2:33" x14ac:dyDescent="0.25">
      <c r="B11" s="3">
        <v>92.710000000000008</v>
      </c>
      <c r="C11" s="3">
        <v>107.95</v>
      </c>
      <c r="D11" s="3">
        <v>-15.239999999999995</v>
      </c>
      <c r="F11" s="15">
        <v>-15.239999999999995</v>
      </c>
      <c r="G11" s="19"/>
      <c r="H11" s="20"/>
      <c r="I11" s="20"/>
      <c r="J11" s="20"/>
      <c r="K11" s="20"/>
      <c r="L11" s="20"/>
      <c r="M11" s="20"/>
      <c r="N11" s="20">
        <f>IF(ROW(M11:M29)-ROW($F$4)&lt;=COLUMN(N10:AF10)-COLUMN($G$3),($F11+N$3)/2,””)</f>
        <v>-15.239999999999995</v>
      </c>
      <c r="O11" s="20">
        <f>IF(ROW(N11:N29)-ROW($F$4)&lt;=COLUMN(O10:AG10)-COLUMN($G$3),($F11+O$3)/2,””)</f>
        <v>12.213333333333338</v>
      </c>
      <c r="P11" s="20">
        <f>IF(ROW(O11:O29)-ROW($F$4)&lt;=COLUMN(P10:AH10)-COLUMN($G$3),($F11+P$3)/2,””)</f>
        <v>-24.619999999999997</v>
      </c>
      <c r="Q11" s="20">
        <f>IF(ROW(P11:P29)-ROW($F$4)&lt;=COLUMN(Q10:AI10)-COLUMN($G$3),($F11+Q$3)/2,””)</f>
        <v>-29.119999999999997</v>
      </c>
      <c r="R11" s="20">
        <f>IF(ROW(Q11:Q29)-ROW($F$4)&lt;=COLUMN(R10:AJ10)-COLUMN($G$3),($F11+R$3)/2,””)</f>
        <v>-12.244999999999997</v>
      </c>
      <c r="S11" s="20">
        <f>IF(ROW(R11:R29)-ROW($F$4)&lt;=COLUMN(S10:AK10)-COLUMN($G$3),($F11+S$3)/2,””)</f>
        <v>30.755000000000003</v>
      </c>
      <c r="T11" s="20">
        <f>IF(ROW(S11:S29)-ROW($F$4)&lt;=COLUMN(T10:AL10)-COLUMN($G$3),($F11+T$3)/2,””)</f>
        <v>-26.744999999999997</v>
      </c>
      <c r="U11" s="20">
        <f>IF(ROW(T11:T29)-ROW($F$4)&lt;=COLUMN(U10:AM10)-COLUMN($G$3),($F11+U$3)/2,””)</f>
        <v>47.413333333333327</v>
      </c>
      <c r="V11" s="20">
        <f>IF(ROW(U11:U29)-ROW($F$4)&lt;=COLUMN(V10:AN10)-COLUMN($G$3),($F11+V$3)/2,””)</f>
        <v>132.07999999999998</v>
      </c>
      <c r="W11" s="20">
        <f>IF(ROW(V11:V29)-ROW($F$4)&lt;=COLUMN(W10:AO10)-COLUMN($G$3),($F11+W$3)/2,””)</f>
        <v>-22.36999999999999</v>
      </c>
      <c r="X11" s="20">
        <f>IF(ROW(W11:W29)-ROW($F$4)&lt;=COLUMN(X10:AP10)-COLUMN($G$3),($F11+X$3)/2,””)</f>
        <v>-33.853333333333325</v>
      </c>
      <c r="Y11" s="21">
        <f>IF(ROW(X11:X29)-ROW($F$4)&lt;=COLUMN(Y10:AQ10)-COLUMN($G$3),($F11+Y$3)/2,””)</f>
        <v>-10.95333333333333</v>
      </c>
    </row>
    <row r="12" spans="2:33" x14ac:dyDescent="0.25">
      <c r="B12" s="3">
        <v>147</v>
      </c>
      <c r="C12" s="3">
        <v>107.33333333333333</v>
      </c>
      <c r="D12" s="3">
        <v>39.666666666666671</v>
      </c>
      <c r="F12" s="15">
        <v>39.666666666666671</v>
      </c>
      <c r="G12" s="19"/>
      <c r="H12" s="20"/>
      <c r="I12" s="20"/>
      <c r="J12" s="20"/>
      <c r="K12" s="20"/>
      <c r="L12" s="20"/>
      <c r="M12" s="20"/>
      <c r="N12" s="20"/>
      <c r="O12" s="20">
        <f>IF(ROW(N12:N30)-ROW($F$4)&lt;=COLUMN(O11:AG11)-COLUMN($G$3),($F12+O$3)/2,””)</f>
        <v>39.666666666666671</v>
      </c>
      <c r="P12" s="20">
        <f>IF(ROW(O12:O30)-ROW($F$4)&lt;=COLUMN(P11:AH11)-COLUMN($G$3),($F12+P$3)/2,””)</f>
        <v>2.8333333333333357</v>
      </c>
      <c r="Q12" s="20">
        <f>IF(ROW(P12:P30)-ROW($F$4)&lt;=COLUMN(Q11:AI11)-COLUMN($G$3),($F12+Q$3)/2,””)</f>
        <v>-1.6666666666666643</v>
      </c>
      <c r="R12" s="20">
        <f>IF(ROW(Q12:Q30)-ROW($F$4)&lt;=COLUMN(R11:AJ11)-COLUMN($G$3),($F12+R$3)/2,””)</f>
        <v>15.208333333333336</v>
      </c>
      <c r="S12" s="20">
        <f>IF(ROW(R12:R30)-ROW($F$4)&lt;=COLUMN(S11:AK11)-COLUMN($G$3),($F12+S$3)/2,””)</f>
        <v>58.208333333333336</v>
      </c>
      <c r="T12" s="20">
        <f>IF(ROW(S12:S30)-ROW($F$4)&lt;=COLUMN(T11:AL11)-COLUMN($G$3),($F12+T$3)/2,””)</f>
        <v>0.7083333333333357</v>
      </c>
      <c r="U12" s="20">
        <f>IF(ROW(T12:T30)-ROW($F$4)&lt;=COLUMN(U11:AM11)-COLUMN($G$3),($F12+U$3)/2,””)</f>
        <v>74.86666666666666</v>
      </c>
      <c r="V12" s="20">
        <f>IF(ROW(U12:U30)-ROW($F$4)&lt;=COLUMN(V11:AN11)-COLUMN($G$3),($F12+V$3)/2,””)</f>
        <v>159.53333333333333</v>
      </c>
      <c r="W12" s="20">
        <f>IF(ROW(V12:V30)-ROW($F$4)&lt;=COLUMN(W11:AO11)-COLUMN($G$3),($F12+W$3)/2,””)</f>
        <v>5.0833333333333428</v>
      </c>
      <c r="X12" s="20">
        <f>IF(ROW(W12:W30)-ROW($F$4)&lt;=COLUMN(X11:AP11)-COLUMN($G$3),($F12+X$3)/2,””)</f>
        <v>-6.399999999999995</v>
      </c>
      <c r="Y12" s="21">
        <f>IF(ROW(X12:X30)-ROW($F$4)&lt;=COLUMN(Y11:AQ11)-COLUMN($G$3),($F12+Y$3)/2,””)</f>
        <v>16.500000000000004</v>
      </c>
    </row>
    <row r="13" spans="2:33" x14ac:dyDescent="0.25">
      <c r="B13" s="3">
        <v>83.333333333333329</v>
      </c>
      <c r="C13" s="3">
        <v>117.33333333333333</v>
      </c>
      <c r="D13" s="3">
        <v>-34</v>
      </c>
      <c r="F13" s="15">
        <v>-34</v>
      </c>
      <c r="G13" s="19"/>
      <c r="H13" s="20"/>
      <c r="I13" s="20"/>
      <c r="J13" s="20"/>
      <c r="K13" s="20"/>
      <c r="L13" s="20"/>
      <c r="M13" s="20"/>
      <c r="N13" s="20"/>
      <c r="O13" s="20"/>
      <c r="P13" s="20">
        <f>IF(ROW(O13:O31)-ROW($F$4)&lt;=COLUMN(P12:AH12)-COLUMN($G$3),($F13+P$3)/2,””)</f>
        <v>-34</v>
      </c>
      <c r="Q13" s="20">
        <f>IF(ROW(P13:P31)-ROW($F$4)&lt;=COLUMN(Q12:AI12)-COLUMN($G$3),($F13+Q$3)/2,””)</f>
        <v>-38.5</v>
      </c>
      <c r="R13" s="20">
        <f>IF(ROW(Q13:Q31)-ROW($F$4)&lt;=COLUMN(R12:AJ12)-COLUMN($G$3),($F13+R$3)/2,””)</f>
        <v>-21.625</v>
      </c>
      <c r="S13" s="20">
        <f>IF(ROW(R13:R31)-ROW($F$4)&lt;=COLUMN(S12:AK12)-COLUMN($G$3),($F13+S$3)/2,””)</f>
        <v>21.375</v>
      </c>
      <c r="T13" s="20">
        <f>IF(ROW(S13:S31)-ROW($F$4)&lt;=COLUMN(T12:AL12)-COLUMN($G$3),($F13+T$3)/2,””)</f>
        <v>-36.125</v>
      </c>
      <c r="U13" s="20">
        <f>IF(ROW(T13:T31)-ROW($F$4)&lt;=COLUMN(U12:AM12)-COLUMN($G$3),($F13+U$3)/2,””)</f>
        <v>38.033333333333324</v>
      </c>
      <c r="V13" s="20">
        <f>IF(ROW(U13:U31)-ROW($F$4)&lt;=COLUMN(V12:AN12)-COLUMN($G$3),($F13+V$3)/2,””)</f>
        <v>122.69999999999999</v>
      </c>
      <c r="W13" s="20">
        <f>IF(ROW(V13:V31)-ROW($F$4)&lt;=COLUMN(W12:AO12)-COLUMN($G$3),($F13+W$3)/2,””)</f>
        <v>-31.749999999999993</v>
      </c>
      <c r="X13" s="20">
        <f>IF(ROW(W13:W31)-ROW($F$4)&lt;=COLUMN(X12:AP12)-COLUMN($G$3),($F13+X$3)/2,””)</f>
        <v>-43.233333333333334</v>
      </c>
      <c r="Y13" s="21">
        <f>IF(ROW(X13:X31)-ROW($F$4)&lt;=COLUMN(Y12:AQ12)-COLUMN($G$3),($F13+Y$3)/2,””)</f>
        <v>-20.333333333333332</v>
      </c>
    </row>
    <row r="14" spans="2:33" x14ac:dyDescent="0.25">
      <c r="B14" s="3">
        <v>161</v>
      </c>
      <c r="C14" s="3">
        <v>204</v>
      </c>
      <c r="D14" s="3">
        <v>-43</v>
      </c>
      <c r="F14" s="15">
        <v>-43</v>
      </c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>
        <f>IF(ROW(P14:P32)-ROW($F$4)&lt;=COLUMN(Q13:AI13)-COLUMN($G$3),($F14+Q$3)/2,””)</f>
        <v>-43</v>
      </c>
      <c r="R14" s="20">
        <f>IF(ROW(Q14:Q32)-ROW($F$4)&lt;=COLUMN(R13:AJ13)-COLUMN($G$3),($F14+R$3)/2,””)</f>
        <v>-26.125</v>
      </c>
      <c r="S14" s="20">
        <f>IF(ROW(R14:R32)-ROW($F$4)&lt;=COLUMN(S13:AK13)-COLUMN($G$3),($F14+S$3)/2,””)</f>
        <v>16.875</v>
      </c>
      <c r="T14" s="20">
        <f>IF(ROW(S14:S32)-ROW($F$4)&lt;=COLUMN(T13:AL13)-COLUMN($G$3),($F14+T$3)/2,””)</f>
        <v>-40.625</v>
      </c>
      <c r="U14" s="20">
        <f>IF(ROW(T14:T32)-ROW($F$4)&lt;=COLUMN(U13:AM13)-COLUMN($G$3),($F14+U$3)/2,””)</f>
        <v>33.533333333333324</v>
      </c>
      <c r="V14" s="20">
        <f>IF(ROW(U14:U32)-ROW($F$4)&lt;=COLUMN(V13:AN13)-COLUMN($G$3),($F14+V$3)/2,””)</f>
        <v>118.19999999999999</v>
      </c>
      <c r="W14" s="20">
        <f>IF(ROW(V14:V32)-ROW($F$4)&lt;=COLUMN(W13:AO13)-COLUMN($G$3),($F14+W$3)/2,””)</f>
        <v>-36.249999999999993</v>
      </c>
      <c r="X14" s="20">
        <f>IF(ROW(W14:W32)-ROW($F$4)&lt;=COLUMN(X13:AP13)-COLUMN($G$3),($F14+X$3)/2,””)</f>
        <v>-47.733333333333334</v>
      </c>
      <c r="Y14" s="21">
        <f>IF(ROW(X14:X32)-ROW($F$4)&lt;=COLUMN(Y13:AQ13)-COLUMN($G$3),($F14+Y$3)/2,””)</f>
        <v>-24.833333333333332</v>
      </c>
    </row>
    <row r="15" spans="2:33" x14ac:dyDescent="0.25">
      <c r="B15" s="3">
        <v>93.25</v>
      </c>
      <c r="C15" s="3">
        <v>102.5</v>
      </c>
      <c r="D15" s="3">
        <v>-9.25</v>
      </c>
      <c r="F15" s="15">
        <v>-9.25</v>
      </c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>
        <f>IF(ROW(Q15:Q33)-ROW($F$4)&lt;=COLUMN(R14:AJ14)-COLUMN($G$3),($F15+R$3)/2,””)</f>
        <v>-9.25</v>
      </c>
      <c r="S15" s="20">
        <f>IF(ROW(R15:R33)-ROW($F$4)&lt;=COLUMN(S14:AK14)-COLUMN($G$3),($F15+S$3)/2,””)</f>
        <v>33.75</v>
      </c>
      <c r="T15" s="20">
        <f>IF(ROW(S15:S33)-ROW($F$4)&lt;=COLUMN(T14:AL14)-COLUMN($G$3),($F15+T$3)/2,””)</f>
        <v>-23.75</v>
      </c>
      <c r="U15" s="20">
        <f>IF(ROW(T15:T33)-ROW($F$4)&lt;=COLUMN(U14:AM14)-COLUMN($G$3),($F15+U$3)/2,””)</f>
        <v>50.408333333333324</v>
      </c>
      <c r="V15" s="20">
        <f>IF(ROW(U15:U33)-ROW($F$4)&lt;=COLUMN(V14:AN14)-COLUMN($G$3),($F15+V$3)/2,””)</f>
        <v>135.07499999999999</v>
      </c>
      <c r="W15" s="20">
        <f>IF(ROW(V15:V33)-ROW($F$4)&lt;=COLUMN(W14:AO14)-COLUMN($G$3),($F15+W$3)/2,””)</f>
        <v>-19.374999999999993</v>
      </c>
      <c r="X15" s="20">
        <f>IF(ROW(W15:W33)-ROW($F$4)&lt;=COLUMN(X14:AP14)-COLUMN($G$3),($F15+X$3)/2,””)</f>
        <v>-30.858333333333331</v>
      </c>
      <c r="Y15" s="21">
        <f>IF(ROW(X15:X33)-ROW($F$4)&lt;=COLUMN(Y14:AQ14)-COLUMN($G$3),($F15+Y$3)/2,””)</f>
        <v>-7.9583333333333321</v>
      </c>
    </row>
    <row r="16" spans="2:33" x14ac:dyDescent="0.25">
      <c r="B16" s="3">
        <v>124.25</v>
      </c>
      <c r="C16" s="3">
        <v>47.5</v>
      </c>
      <c r="D16" s="3">
        <v>76.75</v>
      </c>
      <c r="F16" s="15">
        <v>76.75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f>IF(ROW(R16:R34)-ROW($F$4)&lt;=COLUMN(S15:AK15)-COLUMN($G$3),($F16+S$3)/2,””)</f>
        <v>76.75</v>
      </c>
      <c r="T16" s="20">
        <f>IF(ROW(S16:S34)-ROW($F$4)&lt;=COLUMN(T15:AL15)-COLUMN($G$3),($F16+T$3)/2,””)</f>
        <v>19.25</v>
      </c>
      <c r="U16" s="20">
        <f>IF(ROW(T16:T34)-ROW($F$4)&lt;=COLUMN(U15:AM15)-COLUMN($G$3),($F16+U$3)/2,””)</f>
        <v>93.408333333333331</v>
      </c>
      <c r="V16" s="20">
        <f>IF(ROW(U16:U34)-ROW($F$4)&lt;=COLUMN(V15:AN15)-COLUMN($G$3),($F16+V$3)/2,””)</f>
        <v>178.07499999999999</v>
      </c>
      <c r="W16" s="20">
        <f>IF(ROW(V16:V34)-ROW($F$4)&lt;=COLUMN(W15:AO15)-COLUMN($G$3),($F16+W$3)/2,””)</f>
        <v>23.625000000000007</v>
      </c>
      <c r="X16" s="20">
        <f>IF(ROW(W16:W34)-ROW($F$4)&lt;=COLUMN(X15:AP15)-COLUMN($G$3),($F16+X$3)/2,””)</f>
        <v>12.141666666666669</v>
      </c>
      <c r="Y16" s="21">
        <f>IF(ROW(X16:X34)-ROW($F$4)&lt;=COLUMN(Y15:AQ15)-COLUMN($G$3),($F16+Y$3)/2,””)</f>
        <v>35.041666666666671</v>
      </c>
    </row>
    <row r="17" spans="2:25" x14ac:dyDescent="0.25">
      <c r="B17" s="3">
        <v>77.75</v>
      </c>
      <c r="C17" s="3">
        <v>116</v>
      </c>
      <c r="D17" s="3">
        <v>-38.25</v>
      </c>
      <c r="F17" s="15">
        <v>-38.25</v>
      </c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f>IF(ROW(S17:S35)-ROW($F$4)&lt;=COLUMN(T16:AL16)-COLUMN($G$3),($F17+T$3)/2,””)</f>
        <v>-38.25</v>
      </c>
      <c r="U17" s="20">
        <f>IF(ROW(T17:T35)-ROW($F$4)&lt;=COLUMN(U16:AM16)-COLUMN($G$3),($F17+U$3)/2,””)</f>
        <v>35.908333333333324</v>
      </c>
      <c r="V17" s="20">
        <f>IF(ROW(U17:U35)-ROW($F$4)&lt;=COLUMN(V16:AN16)-COLUMN($G$3),($F17+V$3)/2,””)</f>
        <v>120.57499999999999</v>
      </c>
      <c r="W17" s="20">
        <f>IF(ROW(V17:V35)-ROW($F$4)&lt;=COLUMN(W16:AO16)-COLUMN($G$3),($F17+W$3)/2,””)</f>
        <v>-33.874999999999993</v>
      </c>
      <c r="X17" s="20">
        <f>IF(ROW(W17:W35)-ROW($F$4)&lt;=COLUMN(X16:AP16)-COLUMN($G$3),($F17+X$3)/2,””)</f>
        <v>-45.358333333333334</v>
      </c>
      <c r="Y17" s="21">
        <f>IF(ROW(X17:X35)-ROW($F$4)&lt;=COLUMN(Y16:AQ16)-COLUMN($G$3),($F17+Y$3)/2,””)</f>
        <v>-22.458333333333332</v>
      </c>
    </row>
    <row r="18" spans="2:25" x14ac:dyDescent="0.25">
      <c r="B18" s="3">
        <v>202.35333333333332</v>
      </c>
      <c r="C18" s="3">
        <v>92.286666666666676</v>
      </c>
      <c r="D18" s="3">
        <v>110.06666666666665</v>
      </c>
      <c r="F18" s="15">
        <v>110.06666666666665</v>
      </c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f>IF(ROW(T18:T36)-ROW($F$4)&lt;=COLUMN(U17:AM17)-COLUMN($G$3),($F18+U$3)/2,””)</f>
        <v>110.06666666666665</v>
      </c>
      <c r="V18" s="20">
        <f>IF(ROW(U18:U36)-ROW($F$4)&lt;=COLUMN(V17:AN17)-COLUMN($G$3),($F18+V$3)/2,””)</f>
        <v>194.73333333333332</v>
      </c>
      <c r="W18" s="20">
        <f>IF(ROW(V18:V36)-ROW($F$4)&lt;=COLUMN(W17:AO17)-COLUMN($G$3),($F18+W$3)/2,””)</f>
        <v>40.283333333333331</v>
      </c>
      <c r="X18" s="20">
        <f>IF(ROW(W18:W36)-ROW($F$4)&lt;=COLUMN(X17:AP17)-COLUMN($G$3),($F18+X$3)/2,””)</f>
        <v>28.799999999999994</v>
      </c>
      <c r="Y18" s="21">
        <f>IF(ROW(X18:X36)-ROW($F$4)&lt;=COLUMN(Y17:AQ17)-COLUMN($G$3),($F18+Y$3)/2,””)</f>
        <v>51.699999999999989</v>
      </c>
    </row>
    <row r="19" spans="2:25" x14ac:dyDescent="0.25">
      <c r="B19" s="3">
        <v>388.62</v>
      </c>
      <c r="C19" s="3">
        <v>109.22</v>
      </c>
      <c r="D19" s="3">
        <v>279.39999999999998</v>
      </c>
      <c r="F19" s="15">
        <v>279.39999999999998</v>
      </c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>
        <f>IF(ROW(U19:U37)-ROW($F$4)&lt;=COLUMN(V18:AN18)-COLUMN($G$3),($F19+V$3)/2,””)</f>
        <v>279.39999999999998</v>
      </c>
      <c r="W19" s="20">
        <f>IF(ROW(V19:V37)-ROW($F$4)&lt;=COLUMN(W18:AO18)-COLUMN($G$3),($F19+W$3)/2,””)</f>
        <v>124.94999999999999</v>
      </c>
      <c r="X19" s="20">
        <f>IF(ROW(W19:W37)-ROW($F$4)&lt;=COLUMN(X18:AP18)-COLUMN($G$3),($F19+X$3)/2,””)</f>
        <v>113.46666666666665</v>
      </c>
      <c r="Y19" s="21">
        <f>IF(ROW(X19:X37)-ROW($F$4)&lt;=COLUMN(Y18:AQ18)-COLUMN($G$3),($F19+Y$3)/2,””)</f>
        <v>136.36666666666665</v>
      </c>
    </row>
    <row r="20" spans="2:25" x14ac:dyDescent="0.25">
      <c r="B20" s="3">
        <v>99.666666666666671</v>
      </c>
      <c r="C20" s="3">
        <v>129.16666666666666</v>
      </c>
      <c r="D20" s="3">
        <v>-29.499999999999986</v>
      </c>
      <c r="F20" s="15">
        <v>-29.499999999999986</v>
      </c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f>IF(ROW(V20:V38)-ROW($F$4)&lt;=COLUMN(W19:AO19)-COLUMN($G$3),($F20+W$3)/2,””)</f>
        <v>-29.499999999999986</v>
      </c>
      <c r="X20" s="20">
        <f>IF(ROW(W20:W38)-ROW($F$4)&lt;=COLUMN(X19:AP19)-COLUMN($G$3),($F20+X$3)/2,””)</f>
        <v>-40.98333333333332</v>
      </c>
      <c r="Y20" s="21">
        <f>IF(ROW(X20:X38)-ROW($F$4)&lt;=COLUMN(Y19:AQ19)-COLUMN($G$3),($F20+Y$3)/2,””)</f>
        <v>-18.083333333333325</v>
      </c>
    </row>
    <row r="21" spans="2:25" x14ac:dyDescent="0.25">
      <c r="B21" s="3">
        <v>37.833333333333336</v>
      </c>
      <c r="C21" s="3">
        <v>90.3</v>
      </c>
      <c r="D21" s="3">
        <v>-52.466666666666661</v>
      </c>
      <c r="F21" s="15">
        <v>-52.466666666666661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f>IF(ROW(W21:W39)-ROW($F$4)&lt;=COLUMN(X20:AP20)-COLUMN($G$3),($F21+X$3)/2,””)</f>
        <v>-52.466666666666661</v>
      </c>
      <c r="Y21" s="21">
        <f>IF(ROW(X21:X39)-ROW($F$4)&lt;=COLUMN(Y20:AQ20)-COLUMN($G$3),($F21+Y$3)/2,””)</f>
        <v>-29.566666666666663</v>
      </c>
    </row>
    <row r="22" spans="2:25" ht="15.75" thickBot="1" x14ac:dyDescent="0.3">
      <c r="B22" s="3">
        <v>49.933333333333337</v>
      </c>
      <c r="C22" s="3">
        <v>56.6</v>
      </c>
      <c r="D22" s="3">
        <v>-6.6666666666666643</v>
      </c>
      <c r="F22" s="15">
        <v>-6.6666666666666643</v>
      </c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>
        <f>IF(ROW(X22:X40)-ROW($F$4)&lt;=COLUMN(Y21:AQ21)-COLUMN($G$3),($F22+Y$3)/2,””)</f>
        <v>-6.6666666666666643</v>
      </c>
    </row>
    <row r="23" spans="2:25" ht="15.75" thickBot="1" x14ac:dyDescent="0.3"/>
    <row r="24" spans="2:25" x14ac:dyDescent="0.25">
      <c r="G24" s="28">
        <f>RANK(G4,$G$4:$Y$22,0)</f>
        <v>23</v>
      </c>
      <c r="H24" s="29">
        <f t="shared" ref="H24:Y24" si="0">RANK(H4,$G$4:$Y$22,0)</f>
        <v>44</v>
      </c>
      <c r="I24" s="29">
        <f t="shared" si="0"/>
        <v>32</v>
      </c>
      <c r="J24" s="29">
        <f t="shared" si="0"/>
        <v>72</v>
      </c>
      <c r="K24" s="29">
        <f t="shared" si="0"/>
        <v>40</v>
      </c>
      <c r="L24" s="29">
        <f t="shared" si="0"/>
        <v>36</v>
      </c>
      <c r="M24" s="29">
        <f t="shared" si="0"/>
        <v>42</v>
      </c>
      <c r="N24" s="29">
        <f t="shared" si="0"/>
        <v>62</v>
      </c>
      <c r="O24" s="29">
        <f t="shared" si="0"/>
        <v>34</v>
      </c>
      <c r="P24" s="29">
        <f t="shared" si="0"/>
        <v>75</v>
      </c>
      <c r="Q24" s="29">
        <f t="shared" si="0"/>
        <v>84</v>
      </c>
      <c r="R24" s="29">
        <f t="shared" si="0"/>
        <v>55</v>
      </c>
      <c r="S24" s="29">
        <f t="shared" si="0"/>
        <v>24</v>
      </c>
      <c r="T24" s="29">
        <f t="shared" si="0"/>
        <v>79</v>
      </c>
      <c r="U24" s="29">
        <f t="shared" si="0"/>
        <v>21</v>
      </c>
      <c r="V24" s="29">
        <f t="shared" si="0"/>
        <v>3</v>
      </c>
      <c r="W24" s="29">
        <f t="shared" si="0"/>
        <v>71</v>
      </c>
      <c r="X24" s="29">
        <f t="shared" si="0"/>
        <v>95</v>
      </c>
      <c r="Y24" s="30">
        <f t="shared" si="0"/>
        <v>53</v>
      </c>
    </row>
    <row r="25" spans="2:25" x14ac:dyDescent="0.25">
      <c r="C25" s="1" t="s">
        <v>8</v>
      </c>
      <c r="D25" s="1"/>
      <c r="E25" s="26">
        <v>0.95</v>
      </c>
      <c r="G25" s="31"/>
      <c r="H25" s="32">
        <f t="shared" ref="G25:Y25" si="1">RANK(H5,$G$4:$Y$22,0)</f>
        <v>94</v>
      </c>
      <c r="I25" s="32">
        <f t="shared" si="1"/>
        <v>66</v>
      </c>
      <c r="J25" s="32">
        <f t="shared" si="1"/>
        <v>136</v>
      </c>
      <c r="K25" s="32">
        <f t="shared" si="1"/>
        <v>87</v>
      </c>
      <c r="L25" s="32">
        <f t="shared" si="1"/>
        <v>81</v>
      </c>
      <c r="M25" s="32">
        <f t="shared" si="1"/>
        <v>92</v>
      </c>
      <c r="N25" s="32">
        <f t="shared" si="1"/>
        <v>118</v>
      </c>
      <c r="O25" s="32">
        <f t="shared" si="1"/>
        <v>69</v>
      </c>
      <c r="P25" s="32">
        <f t="shared" si="1"/>
        <v>139</v>
      </c>
      <c r="Q25" s="32">
        <f t="shared" si="1"/>
        <v>147</v>
      </c>
      <c r="R25" s="32">
        <f t="shared" si="1"/>
        <v>114</v>
      </c>
      <c r="S25" s="36">
        <f t="shared" si="1"/>
        <v>46</v>
      </c>
      <c r="T25" s="32">
        <f t="shared" si="1"/>
        <v>143</v>
      </c>
      <c r="U25" s="32">
        <f t="shared" si="1"/>
        <v>31</v>
      </c>
      <c r="V25" s="32">
        <f t="shared" si="1"/>
        <v>10</v>
      </c>
      <c r="W25" s="32">
        <f t="shared" si="1"/>
        <v>131</v>
      </c>
      <c r="X25" s="32">
        <f t="shared" si="1"/>
        <v>152</v>
      </c>
      <c r="Y25" s="33">
        <f t="shared" si="1"/>
        <v>109</v>
      </c>
    </row>
    <row r="26" spans="2:25" x14ac:dyDescent="0.25">
      <c r="C26" s="1" t="s">
        <v>9</v>
      </c>
      <c r="D26" s="1"/>
      <c r="E26" s="26">
        <v>46</v>
      </c>
      <c r="G26" s="31"/>
      <c r="H26" s="32"/>
      <c r="I26" s="32">
        <f t="shared" ref="G26:Y26" si="2">RANK(I6,$G$4:$Y$22,0)</f>
        <v>47</v>
      </c>
      <c r="J26" s="32">
        <f t="shared" si="2"/>
        <v>102</v>
      </c>
      <c r="K26" s="32">
        <f t="shared" si="2"/>
        <v>60</v>
      </c>
      <c r="L26" s="32">
        <f t="shared" si="2"/>
        <v>57</v>
      </c>
      <c r="M26" s="32">
        <f t="shared" si="2"/>
        <v>65</v>
      </c>
      <c r="N26" s="32">
        <f t="shared" si="2"/>
        <v>93</v>
      </c>
      <c r="O26" s="32">
        <f t="shared" si="2"/>
        <v>48</v>
      </c>
      <c r="P26" s="32">
        <f t="shared" si="2"/>
        <v>104</v>
      </c>
      <c r="Q26" s="32">
        <f t="shared" si="2"/>
        <v>115</v>
      </c>
      <c r="R26" s="32">
        <f t="shared" si="2"/>
        <v>86</v>
      </c>
      <c r="S26" s="32">
        <f t="shared" si="2"/>
        <v>33</v>
      </c>
      <c r="T26" s="32">
        <f t="shared" si="2"/>
        <v>110</v>
      </c>
      <c r="U26" s="32">
        <f t="shared" si="2"/>
        <v>25</v>
      </c>
      <c r="V26" s="32">
        <f t="shared" si="2"/>
        <v>5</v>
      </c>
      <c r="W26" s="32">
        <f t="shared" si="2"/>
        <v>100</v>
      </c>
      <c r="X26" s="32">
        <f t="shared" si="2"/>
        <v>122</v>
      </c>
      <c r="Y26" s="33">
        <f t="shared" si="2"/>
        <v>83</v>
      </c>
    </row>
    <row r="27" spans="2:25" x14ac:dyDescent="0.25">
      <c r="C27" t="s">
        <v>11</v>
      </c>
      <c r="E27" s="2">
        <f>S5</f>
        <v>45.458333333333336</v>
      </c>
      <c r="G27" s="31"/>
      <c r="H27" s="32"/>
      <c r="I27" s="32"/>
      <c r="J27" s="32">
        <f t="shared" ref="G27:Y27" si="3">RANK(J7,$G$4:$Y$22,0)</f>
        <v>172</v>
      </c>
      <c r="K27" s="32">
        <f t="shared" si="3"/>
        <v>125</v>
      </c>
      <c r="L27" s="32">
        <f t="shared" si="3"/>
        <v>121</v>
      </c>
      <c r="M27" s="32">
        <f t="shared" si="3"/>
        <v>133</v>
      </c>
      <c r="N27" s="32">
        <f t="shared" si="3"/>
        <v>160</v>
      </c>
      <c r="O27" s="32">
        <f t="shared" si="3"/>
        <v>108</v>
      </c>
      <c r="P27" s="32">
        <f t="shared" si="3"/>
        <v>173</v>
      </c>
      <c r="Q27" s="32">
        <f t="shared" si="3"/>
        <v>180</v>
      </c>
      <c r="R27" s="32">
        <f t="shared" si="3"/>
        <v>156</v>
      </c>
      <c r="S27" s="32">
        <f t="shared" si="3"/>
        <v>76</v>
      </c>
      <c r="T27" s="32">
        <f t="shared" si="3"/>
        <v>177</v>
      </c>
      <c r="U27" s="32">
        <f t="shared" si="3"/>
        <v>51</v>
      </c>
      <c r="V27" s="32">
        <f t="shared" si="3"/>
        <v>15</v>
      </c>
      <c r="W27" s="32">
        <f t="shared" si="3"/>
        <v>169</v>
      </c>
      <c r="X27" s="32">
        <f t="shared" si="3"/>
        <v>185</v>
      </c>
      <c r="Y27" s="33">
        <f t="shared" si="3"/>
        <v>153</v>
      </c>
    </row>
    <row r="28" spans="2:25" x14ac:dyDescent="0.25">
      <c r="C28" t="s">
        <v>12</v>
      </c>
      <c r="E28" s="2">
        <f>X9</f>
        <v>-13.533333333333335</v>
      </c>
      <c r="G28" s="31"/>
      <c r="H28" s="32"/>
      <c r="I28" s="32"/>
      <c r="J28" s="32"/>
      <c r="K28" s="32">
        <f t="shared" ref="G28:Y28" si="4">RANK(K8,$G$4:$Y$22,0)</f>
        <v>78</v>
      </c>
      <c r="L28" s="32">
        <f t="shared" si="4"/>
        <v>74</v>
      </c>
      <c r="M28" s="32">
        <f t="shared" si="4"/>
        <v>85</v>
      </c>
      <c r="N28" s="32">
        <f t="shared" si="4"/>
        <v>113</v>
      </c>
      <c r="O28" s="32">
        <f t="shared" si="4"/>
        <v>64</v>
      </c>
      <c r="P28" s="32">
        <f t="shared" si="4"/>
        <v>128</v>
      </c>
      <c r="Q28" s="32">
        <f t="shared" si="4"/>
        <v>141</v>
      </c>
      <c r="R28" s="32">
        <f t="shared" si="4"/>
        <v>103</v>
      </c>
      <c r="S28" s="32">
        <f t="shared" si="4"/>
        <v>41</v>
      </c>
      <c r="T28" s="32">
        <f t="shared" si="4"/>
        <v>134</v>
      </c>
      <c r="U28" s="32">
        <f t="shared" si="4"/>
        <v>29</v>
      </c>
      <c r="V28" s="32">
        <f t="shared" si="4"/>
        <v>8</v>
      </c>
      <c r="W28" s="32">
        <f t="shared" si="4"/>
        <v>124</v>
      </c>
      <c r="X28" s="32">
        <f t="shared" si="4"/>
        <v>149</v>
      </c>
      <c r="Y28" s="33">
        <f t="shared" si="4"/>
        <v>101</v>
      </c>
    </row>
    <row r="29" spans="2:25" x14ac:dyDescent="0.25">
      <c r="G29" s="31"/>
      <c r="H29" s="32"/>
      <c r="I29" s="32"/>
      <c r="J29" s="32"/>
      <c r="K29" s="32"/>
      <c r="L29" s="32">
        <f t="shared" ref="G29:Y29" si="5">RANK(L9,$G$4:$Y$22,0)</f>
        <v>70</v>
      </c>
      <c r="M29" s="32">
        <f t="shared" si="5"/>
        <v>80</v>
      </c>
      <c r="N29" s="32">
        <f t="shared" si="5"/>
        <v>106</v>
      </c>
      <c r="O29" s="32">
        <f t="shared" si="5"/>
        <v>61</v>
      </c>
      <c r="P29" s="32">
        <f t="shared" si="5"/>
        <v>123</v>
      </c>
      <c r="Q29" s="32">
        <f t="shared" si="5"/>
        <v>135</v>
      </c>
      <c r="R29" s="32">
        <f t="shared" si="5"/>
        <v>99</v>
      </c>
      <c r="S29" s="32">
        <f t="shared" si="5"/>
        <v>38</v>
      </c>
      <c r="T29" s="32">
        <f t="shared" si="5"/>
        <v>127</v>
      </c>
      <c r="U29" s="32">
        <f t="shared" si="5"/>
        <v>28</v>
      </c>
      <c r="V29" s="32">
        <f t="shared" si="5"/>
        <v>7</v>
      </c>
      <c r="W29" s="32">
        <f t="shared" si="5"/>
        <v>120</v>
      </c>
      <c r="X29" s="37">
        <f t="shared" si="5"/>
        <v>145</v>
      </c>
      <c r="Y29" s="33">
        <f t="shared" si="5"/>
        <v>98</v>
      </c>
    </row>
    <row r="30" spans="2:25" x14ac:dyDescent="0.25">
      <c r="C30" s="12" t="s">
        <v>13</v>
      </c>
      <c r="D30" s="12" t="str">
        <f>"("&amp;ROUND(E28,1)&amp;","</f>
        <v>(-13.5,</v>
      </c>
      <c r="E30" s="12" t="str">
        <f>ROUND(E27,1)&amp;")"</f>
        <v>45.5)</v>
      </c>
      <c r="G30" s="31"/>
      <c r="H30" s="32"/>
      <c r="I30" s="32"/>
      <c r="J30" s="32"/>
      <c r="K30" s="32"/>
      <c r="L30" s="32"/>
      <c r="M30" s="32">
        <f t="shared" ref="G30:Y30" si="6">RANK(M10,$G$4:$Y$22,0)</f>
        <v>90</v>
      </c>
      <c r="N30" s="32">
        <f t="shared" si="6"/>
        <v>117</v>
      </c>
      <c r="O30" s="32">
        <f t="shared" si="6"/>
        <v>68</v>
      </c>
      <c r="P30" s="32">
        <f t="shared" si="6"/>
        <v>138</v>
      </c>
      <c r="Q30" s="32">
        <f t="shared" si="6"/>
        <v>146</v>
      </c>
      <c r="R30" s="32">
        <f t="shared" si="6"/>
        <v>111</v>
      </c>
      <c r="S30" s="32">
        <f t="shared" si="6"/>
        <v>45</v>
      </c>
      <c r="T30" s="32">
        <f t="shared" si="6"/>
        <v>142</v>
      </c>
      <c r="U30" s="32">
        <f t="shared" si="6"/>
        <v>30</v>
      </c>
      <c r="V30" s="32">
        <f t="shared" si="6"/>
        <v>9</v>
      </c>
      <c r="W30" s="32">
        <f t="shared" si="6"/>
        <v>130</v>
      </c>
      <c r="X30" s="32">
        <f t="shared" si="6"/>
        <v>151</v>
      </c>
      <c r="Y30" s="33">
        <f t="shared" si="6"/>
        <v>107</v>
      </c>
    </row>
    <row r="31" spans="2:25" x14ac:dyDescent="0.25">
      <c r="G31" s="31"/>
      <c r="H31" s="32"/>
      <c r="I31" s="32"/>
      <c r="J31" s="32"/>
      <c r="K31" s="32"/>
      <c r="L31" s="32"/>
      <c r="M31" s="32"/>
      <c r="N31" s="32">
        <f t="shared" ref="G31:Y31" si="7">RANK(N11,$G$4:$Y$22,0)</f>
        <v>148</v>
      </c>
      <c r="O31" s="32">
        <f t="shared" si="7"/>
        <v>96</v>
      </c>
      <c r="P31" s="32">
        <f t="shared" si="7"/>
        <v>162</v>
      </c>
      <c r="Q31" s="32">
        <f t="shared" si="7"/>
        <v>166</v>
      </c>
      <c r="R31" s="32">
        <f t="shared" si="7"/>
        <v>144</v>
      </c>
      <c r="S31" s="32">
        <f t="shared" si="7"/>
        <v>63</v>
      </c>
      <c r="T31" s="32">
        <f t="shared" si="7"/>
        <v>165</v>
      </c>
      <c r="U31" s="32">
        <f t="shared" si="7"/>
        <v>43</v>
      </c>
      <c r="V31" s="32">
        <f t="shared" si="7"/>
        <v>13</v>
      </c>
      <c r="W31" s="32">
        <f t="shared" si="7"/>
        <v>158</v>
      </c>
      <c r="X31" s="32">
        <f t="shared" si="7"/>
        <v>174</v>
      </c>
      <c r="Y31" s="33">
        <f t="shared" si="7"/>
        <v>140</v>
      </c>
    </row>
    <row r="32" spans="2:25" x14ac:dyDescent="0.25">
      <c r="G32" s="31"/>
      <c r="H32" s="32"/>
      <c r="I32" s="32"/>
      <c r="J32" s="32"/>
      <c r="K32" s="32"/>
      <c r="L32" s="32"/>
      <c r="M32" s="32"/>
      <c r="N32" s="32"/>
      <c r="O32" s="32">
        <f t="shared" ref="G32:Y32" si="8">RANK(O12,$G$4:$Y$22,0)</f>
        <v>50</v>
      </c>
      <c r="P32" s="32">
        <f t="shared" si="8"/>
        <v>112</v>
      </c>
      <c r="Q32" s="32">
        <f t="shared" si="8"/>
        <v>119</v>
      </c>
      <c r="R32" s="32">
        <f t="shared" si="8"/>
        <v>91</v>
      </c>
      <c r="S32" s="32">
        <f t="shared" si="8"/>
        <v>35</v>
      </c>
      <c r="T32" s="32">
        <f t="shared" si="8"/>
        <v>116</v>
      </c>
      <c r="U32" s="32">
        <f t="shared" si="8"/>
        <v>27</v>
      </c>
      <c r="V32" s="32">
        <f t="shared" si="8"/>
        <v>6</v>
      </c>
      <c r="W32" s="32">
        <f t="shared" si="8"/>
        <v>105</v>
      </c>
      <c r="X32" s="32">
        <f t="shared" si="8"/>
        <v>126</v>
      </c>
      <c r="Y32" s="33">
        <f t="shared" si="8"/>
        <v>89</v>
      </c>
    </row>
    <row r="33" spans="7:25" x14ac:dyDescent="0.25">
      <c r="G33" s="31"/>
      <c r="H33" s="32"/>
      <c r="I33" s="32"/>
      <c r="J33" s="32"/>
      <c r="K33" s="32"/>
      <c r="L33" s="32"/>
      <c r="M33" s="32"/>
      <c r="N33" s="32"/>
      <c r="O33" s="32"/>
      <c r="P33" s="32">
        <f t="shared" ref="G33:Y33" si="9">RANK(P13,$G$4:$Y$22,0)</f>
        <v>176</v>
      </c>
      <c r="Q33" s="32">
        <f t="shared" si="9"/>
        <v>182</v>
      </c>
      <c r="R33" s="32">
        <f t="shared" si="9"/>
        <v>157</v>
      </c>
      <c r="S33" s="32">
        <f t="shared" si="9"/>
        <v>77</v>
      </c>
      <c r="T33" s="32">
        <f t="shared" si="9"/>
        <v>178</v>
      </c>
      <c r="U33" s="32">
        <f t="shared" si="9"/>
        <v>52</v>
      </c>
      <c r="V33" s="32">
        <f t="shared" si="9"/>
        <v>16</v>
      </c>
      <c r="W33" s="32">
        <f t="shared" si="9"/>
        <v>171</v>
      </c>
      <c r="X33" s="32">
        <f t="shared" si="9"/>
        <v>187</v>
      </c>
      <c r="Y33" s="33">
        <f t="shared" si="9"/>
        <v>155</v>
      </c>
    </row>
    <row r="34" spans="7:25" x14ac:dyDescent="0.25"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32">
        <f t="shared" ref="G34:Y34" si="10">RANK(Q14,$G$4:$Y$22,0)</f>
        <v>186</v>
      </c>
      <c r="R34" s="32">
        <f t="shared" si="10"/>
        <v>164</v>
      </c>
      <c r="S34" s="32">
        <f t="shared" si="10"/>
        <v>88</v>
      </c>
      <c r="T34" s="32">
        <f t="shared" si="10"/>
        <v>183</v>
      </c>
      <c r="U34" s="32">
        <f t="shared" si="10"/>
        <v>59</v>
      </c>
      <c r="V34" s="32">
        <f t="shared" si="10"/>
        <v>18</v>
      </c>
      <c r="W34" s="32">
        <f t="shared" si="10"/>
        <v>179</v>
      </c>
      <c r="X34" s="32">
        <f t="shared" si="10"/>
        <v>189</v>
      </c>
      <c r="Y34" s="33">
        <f t="shared" si="10"/>
        <v>163</v>
      </c>
    </row>
    <row r="35" spans="7:25" x14ac:dyDescent="0.25"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32"/>
      <c r="R35" s="32">
        <f t="shared" ref="G35:Y35" si="11">RANK(R15,$G$4:$Y$22,0)</f>
        <v>137</v>
      </c>
      <c r="S35" s="32">
        <f t="shared" si="11"/>
        <v>58</v>
      </c>
      <c r="T35" s="32">
        <f t="shared" si="11"/>
        <v>161</v>
      </c>
      <c r="U35" s="32">
        <f t="shared" si="11"/>
        <v>39</v>
      </c>
      <c r="V35" s="32">
        <f t="shared" si="11"/>
        <v>12</v>
      </c>
      <c r="W35" s="32">
        <f t="shared" si="11"/>
        <v>154</v>
      </c>
      <c r="X35" s="32">
        <f t="shared" si="11"/>
        <v>170</v>
      </c>
      <c r="Y35" s="33">
        <f t="shared" si="11"/>
        <v>132</v>
      </c>
    </row>
    <row r="36" spans="7:25" x14ac:dyDescent="0.25">
      <c r="G36" s="19"/>
      <c r="H36" s="27" t="s">
        <v>10</v>
      </c>
      <c r="I36" s="27"/>
      <c r="J36" s="27"/>
      <c r="K36" s="27"/>
      <c r="L36" s="20"/>
      <c r="M36" s="20"/>
      <c r="N36" s="20"/>
      <c r="O36" s="20"/>
      <c r="P36" s="20"/>
      <c r="Q36" s="32"/>
      <c r="R36" s="32"/>
      <c r="S36" s="32">
        <f t="shared" ref="G36:Y36" si="12">RANK(S16,$G$4:$Y$22,0)</f>
        <v>26</v>
      </c>
      <c r="T36" s="32">
        <f t="shared" si="12"/>
        <v>82</v>
      </c>
      <c r="U36" s="32">
        <f t="shared" si="12"/>
        <v>22</v>
      </c>
      <c r="V36" s="32">
        <f t="shared" si="12"/>
        <v>4</v>
      </c>
      <c r="W36" s="32">
        <f t="shared" si="12"/>
        <v>73</v>
      </c>
      <c r="X36" s="32">
        <f t="shared" si="12"/>
        <v>97</v>
      </c>
      <c r="Y36" s="33">
        <f t="shared" si="12"/>
        <v>56</v>
      </c>
    </row>
    <row r="37" spans="7:25" x14ac:dyDescent="0.25"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32"/>
      <c r="R37" s="32"/>
      <c r="S37" s="32"/>
      <c r="T37" s="32">
        <f t="shared" ref="G37:Y37" si="13">RANK(T17,$G$4:$Y$22,0)</f>
        <v>181</v>
      </c>
      <c r="U37" s="32">
        <f t="shared" si="13"/>
        <v>54</v>
      </c>
      <c r="V37" s="32">
        <f t="shared" si="13"/>
        <v>17</v>
      </c>
      <c r="W37" s="32">
        <f t="shared" si="13"/>
        <v>175</v>
      </c>
      <c r="X37" s="32">
        <f t="shared" si="13"/>
        <v>188</v>
      </c>
      <c r="Y37" s="33">
        <f t="shared" si="13"/>
        <v>159</v>
      </c>
    </row>
    <row r="38" spans="7:25" x14ac:dyDescent="0.25"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32"/>
      <c r="R38" s="32"/>
      <c r="S38" s="32"/>
      <c r="T38" s="32"/>
      <c r="U38" s="32">
        <f t="shared" ref="G38:Y38" si="14">RANK(U18,$G$4:$Y$22,0)</f>
        <v>20</v>
      </c>
      <c r="V38" s="32">
        <f t="shared" si="14"/>
        <v>2</v>
      </c>
      <c r="W38" s="32">
        <f t="shared" si="14"/>
        <v>49</v>
      </c>
      <c r="X38" s="32">
        <f t="shared" si="14"/>
        <v>67</v>
      </c>
      <c r="Y38" s="33">
        <f t="shared" si="14"/>
        <v>37</v>
      </c>
    </row>
    <row r="39" spans="7:25" x14ac:dyDescent="0.25"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32"/>
      <c r="R39" s="32"/>
      <c r="S39" s="32"/>
      <c r="T39" s="32"/>
      <c r="U39" s="32"/>
      <c r="V39" s="32">
        <f t="shared" ref="G39:Y39" si="15">RANK(V19,$G$4:$Y$22,0)</f>
        <v>1</v>
      </c>
      <c r="W39" s="32">
        <f t="shared" si="15"/>
        <v>14</v>
      </c>
      <c r="X39" s="32">
        <f t="shared" si="15"/>
        <v>19</v>
      </c>
      <c r="Y39" s="33">
        <f t="shared" si="15"/>
        <v>11</v>
      </c>
    </row>
    <row r="40" spans="7:25" x14ac:dyDescent="0.25"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32"/>
      <c r="R40" s="32"/>
      <c r="S40" s="32"/>
      <c r="T40" s="32"/>
      <c r="U40" s="32"/>
      <c r="V40" s="32"/>
      <c r="W40" s="32">
        <f t="shared" ref="G40:Y40" si="16">RANK(W20,$G$4:$Y$22,0)</f>
        <v>167</v>
      </c>
      <c r="X40" s="32">
        <f t="shared" si="16"/>
        <v>184</v>
      </c>
      <c r="Y40" s="33">
        <f t="shared" si="16"/>
        <v>150</v>
      </c>
    </row>
    <row r="41" spans="7:25" x14ac:dyDescent="0.25"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32"/>
      <c r="R41" s="32"/>
      <c r="S41" s="32"/>
      <c r="T41" s="32"/>
      <c r="U41" s="32"/>
      <c r="V41" s="32"/>
      <c r="W41" s="32"/>
      <c r="X41" s="32">
        <f t="shared" ref="G41:Y41" si="17">RANK(X21,$G$4:$Y$22,0)</f>
        <v>190</v>
      </c>
      <c r="Y41" s="33">
        <f t="shared" si="17"/>
        <v>168</v>
      </c>
    </row>
    <row r="42" spans="7:25" ht="15.75" thickBot="1" x14ac:dyDescent="0.3"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34"/>
      <c r="R42" s="34"/>
      <c r="S42" s="34"/>
      <c r="T42" s="34"/>
      <c r="U42" s="34"/>
      <c r="V42" s="34"/>
      <c r="W42" s="34"/>
      <c r="X42" s="34"/>
      <c r="Y42" s="35">
        <f t="shared" ref="H42:Y42" si="18">RANK(Y22,$G$4:$Y$22,0)</f>
        <v>129</v>
      </c>
    </row>
  </sheetData>
  <mergeCells count="5">
    <mergeCell ref="H36:K36"/>
    <mergeCell ref="G1:Y1"/>
    <mergeCell ref="AA1:AG1"/>
    <mergeCell ref="C25:D25"/>
    <mergeCell ref="C26:D26"/>
  </mergeCells>
  <conditionalFormatting sqref="G24:Y42">
    <cfRule type="cellIs" dxfId="1" priority="1" operator="equal">
      <formula>145</formula>
    </cfRule>
    <cfRule type="cellIs" dxfId="0" priority="2" operator="equal">
      <formula>46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Our Bocce Measurements</vt:lpstr>
      <vt:lpstr>Nonparametric Approach!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Sean Rule</cp:lastModifiedBy>
  <dcterms:created xsi:type="dcterms:W3CDTF">2017-05-01T19:44:53Z</dcterms:created>
  <dcterms:modified xsi:type="dcterms:W3CDTF">2017-05-01T21:14:10Z</dcterms:modified>
</cp:coreProperties>
</file>